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ль прогноз" sheetId="1" r:id="rId1"/>
  </sheets>
  <definedNames>
    <definedName name="_xlnm.Print_Area" localSheetId="0">'июль прогноз'!$B$1:$I$63</definedName>
  </definedNames>
  <calcPr fullCalcOnLoad="1"/>
</workbook>
</file>

<file path=xl/sharedStrings.xml><?xml version="1.0" encoding="utf-8"?>
<sst xmlns="http://schemas.openxmlformats.org/spreadsheetml/2006/main" count="79" uniqueCount="57">
  <si>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</si>
  <si>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</si>
  <si>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</si>
  <si>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</si>
  <si>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</si>
  <si>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</si>
  <si>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</si>
  <si>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</si>
  <si>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</si>
  <si>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</si>
  <si>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</si>
  <si>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</si>
  <si>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</si>
  <si>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</si>
  <si>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</si>
  <si>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</si>
  <si>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</si>
  <si>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</si>
  <si>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</si>
  <si>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</si>
  <si>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</si>
  <si>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</si>
  <si>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</si>
  <si>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</si>
  <si>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</si>
  <si>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</si>
  <si>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</si>
  <si>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</si>
  <si>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</si>
  <si>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</si>
  <si>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</si>
  <si>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</si>
  <si>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</si>
  <si>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</si>
  <si>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</si>
  <si>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</si>
  <si>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уровень напряжения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</si>
  <si>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</si>
  <si>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</si>
  <si>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</si>
  <si>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</si>
  <si>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</si>
  <si>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</si>
  <si>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</si>
  <si>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</si>
  <si>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>Расчет прогнозных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</si>
  <si>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июль</t>
  </si>
  <si>
    <t>прогнозная цена на июль</t>
  </si>
  <si>
    <t>Средневзвешенный прогнозный двухставочный нерегулируемый тариф покупки э/э на оптовом рынке на июль</t>
  </si>
  <si>
    <t>Прогнозная негулируемая цена покупки электроэнергии на оптовом рынке в ночной зоне на июль</t>
  </si>
  <si>
    <t>Прогнозная нерегулируемая цена в ночной зоне на июль</t>
  </si>
  <si>
    <t>Прогнозная негулируемая цена покупки электроэнергии на оптовом рынке в полупиковой зоне на июль</t>
  </si>
  <si>
    <t>Прогнозная нерегулируемая цена в полупиковой зоне на июль</t>
  </si>
  <si>
    <t>Прогнозная негулируемая цена покупки электроэнергии на оптовом рынке в пиковой зоне на июль</t>
  </si>
  <si>
    <t>Прогнозная нерегулируемая цена в пиковой зоне на июль</t>
  </si>
  <si>
    <t>Нерегулируемая цена на июль ЧЧИ менее 5000</t>
  </si>
  <si>
    <t>Нерегулируемая цена на июль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</si>
</sst>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0" borderId="39" xfId="0" applyNumberFormat="1" applyFill="1" applyBorder="1" applyAlignment="1">
      <alignment horizontal="center"/>
    </xf>
    <xf numFmtId="169" fontId="4" fillId="0" borderId="20" xfId="0" applyNumberFormat="1" applyFont="1" applyBorder="1" applyAlignment="1">
      <alignment horizontal="center" vertical="center" wrapText="1"/>
    </xf>
    <xf numFmtId="169" fontId="4" fillId="0" borderId="4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4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9" fontId="0" fillId="0" borderId="45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7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40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40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workbookViewId="0" topLeftCell="A7">
      <selection activeCell="J28" sqref="J2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5" t="s">
        <v>45</v>
      </c>
      <c r="C1" s="145"/>
      <c r="D1" s="145"/>
      <c r="E1" s="145"/>
      <c r="F1" s="145"/>
      <c r="G1" s="145"/>
      <c r="H1" s="145"/>
      <c r="I1" s="11"/>
      <c r="J1" s="11"/>
      <c r="K1" s="11"/>
      <c r="L1" s="11"/>
      <c r="M1" s="11"/>
      <c r="N1" s="11"/>
      <c r="O1" s="11"/>
    </row>
    <row r="2" spans="2:8" ht="38.25" customHeight="1">
      <c r="B2" s="145"/>
      <c r="C2" s="145"/>
      <c r="D2" s="145"/>
      <c r="E2" s="145"/>
      <c r="F2" s="145"/>
      <c r="G2" s="145"/>
      <c r="H2" s="145"/>
    </row>
    <row r="3" ht="14.25" customHeight="1"/>
    <row r="4" spans="2:15" ht="12.75" customHeight="1">
      <c r="B4" s="94" t="s">
        <v>7</v>
      </c>
      <c r="C4" s="94"/>
      <c r="D4" s="94"/>
      <c r="E4" s="94"/>
      <c r="F4" s="94"/>
      <c r="G4" s="94"/>
      <c r="H4" s="94"/>
      <c r="I4" s="54"/>
      <c r="J4" s="54"/>
      <c r="K4" s="54"/>
      <c r="L4" s="54"/>
      <c r="M4" s="54"/>
      <c r="N4" s="54"/>
      <c r="O4" s="54"/>
    </row>
    <row r="5" spans="2:15" ht="26.25" customHeight="1" thickBot="1">
      <c r="B5" s="94"/>
      <c r="C5" s="94"/>
      <c r="D5" s="94"/>
      <c r="E5" s="94"/>
      <c r="F5" s="94"/>
      <c r="G5" s="94"/>
      <c r="H5" s="94"/>
      <c r="I5" s="1"/>
      <c r="J5" s="1"/>
      <c r="K5" s="1"/>
      <c r="L5" s="1"/>
      <c r="M5" s="1"/>
      <c r="N5" s="1"/>
      <c r="O5" s="1"/>
    </row>
    <row r="6" spans="2:8" ht="12.75">
      <c r="B6" s="63"/>
      <c r="C6" s="64"/>
      <c r="D6" s="65"/>
      <c r="E6" s="134" t="s">
        <v>36</v>
      </c>
      <c r="F6" s="134"/>
      <c r="G6" s="134"/>
      <c r="H6" s="135"/>
    </row>
    <row r="7" spans="2:8" ht="18.75" customHeight="1" thickBot="1">
      <c r="B7" s="66"/>
      <c r="C7" s="67"/>
      <c r="D7" s="68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1" t="s">
        <v>13</v>
      </c>
      <c r="C8" s="147" t="s">
        <v>35</v>
      </c>
      <c r="D8" s="143"/>
      <c r="E8" s="143"/>
      <c r="F8" s="143"/>
      <c r="G8" s="143"/>
      <c r="H8" s="144"/>
    </row>
    <row r="9" spans="2:8" ht="29.25" customHeight="1">
      <c r="B9" s="146"/>
      <c r="C9" s="62" t="s">
        <v>19</v>
      </c>
      <c r="D9" s="62"/>
      <c r="E9" s="43">
        <f>120.203+5.657+0.308</f>
        <v>126.168</v>
      </c>
      <c r="F9" s="43">
        <f>169.39+5.657+0.308</f>
        <v>175.355</v>
      </c>
      <c r="G9" s="43">
        <f>186.939+5.657+0.308</f>
        <v>192.904</v>
      </c>
      <c r="H9" s="43">
        <f>238.928+5.657+0.308</f>
        <v>244.893</v>
      </c>
    </row>
    <row r="10" spans="2:14" ht="32.25" customHeight="1">
      <c r="B10" s="146"/>
      <c r="C10" s="73" t="s">
        <v>46</v>
      </c>
      <c r="D10" s="73"/>
      <c r="E10" s="60" t="s">
        <v>47</v>
      </c>
      <c r="F10" s="60"/>
      <c r="G10" s="60"/>
      <c r="H10" s="61"/>
      <c r="N10" s="42"/>
    </row>
    <row r="11" spans="2:8" ht="21.75" customHeight="1">
      <c r="B11" s="146"/>
      <c r="C11" s="39" t="s">
        <v>33</v>
      </c>
      <c r="D11" s="52">
        <v>149.21</v>
      </c>
      <c r="E11" s="45">
        <f>E9+$D$11</f>
        <v>275.37800000000004</v>
      </c>
      <c r="F11" s="45">
        <f>F9+$D$11</f>
        <v>324.565</v>
      </c>
      <c r="G11" s="45">
        <f>G9+$D$11</f>
        <v>342.11400000000003</v>
      </c>
      <c r="H11" s="46">
        <f>H9+$D$11</f>
        <v>394.103</v>
      </c>
    </row>
    <row r="12" spans="2:8" ht="21.75" customHeight="1">
      <c r="B12" s="146"/>
      <c r="C12" s="39" t="s">
        <v>38</v>
      </c>
      <c r="D12" s="52">
        <v>153.207</v>
      </c>
      <c r="E12" s="45">
        <f>E9+$D$12</f>
        <v>279.375</v>
      </c>
      <c r="F12" s="45">
        <f>F9+$D$12</f>
        <v>328.562</v>
      </c>
      <c r="G12" s="45">
        <f>G9+$D$12</f>
        <v>346.111</v>
      </c>
      <c r="H12" s="45">
        <f>H9+$D$12</f>
        <v>398.1</v>
      </c>
    </row>
    <row r="13" spans="2:8" ht="21.75" customHeight="1">
      <c r="B13" s="146"/>
      <c r="C13" s="39" t="s">
        <v>39</v>
      </c>
      <c r="D13" s="44">
        <v>156.396</v>
      </c>
      <c r="E13" s="45">
        <f>E9+$D$13</f>
        <v>282.56399999999996</v>
      </c>
      <c r="F13" s="45">
        <f>F9+$D$13</f>
        <v>331.751</v>
      </c>
      <c r="G13" s="45">
        <f>G9+$D$13</f>
        <v>349.29999999999995</v>
      </c>
      <c r="H13" s="46">
        <f>H9+$D$13</f>
        <v>401.289</v>
      </c>
    </row>
    <row r="14" spans="2:8" ht="21.75" customHeight="1">
      <c r="B14" s="146"/>
      <c r="C14" s="39" t="s">
        <v>41</v>
      </c>
      <c r="D14" s="44">
        <v>160.146</v>
      </c>
      <c r="E14" s="45">
        <f>E9+$D$14</f>
        <v>286.31399999999996</v>
      </c>
      <c r="F14" s="45">
        <f>F9+$D$14</f>
        <v>335.501</v>
      </c>
      <c r="G14" s="45">
        <f>G9+$D$14</f>
        <v>353.04999999999995</v>
      </c>
      <c r="H14" s="45">
        <f>H9+$D$14</f>
        <v>405.039</v>
      </c>
    </row>
    <row r="15" spans="2:8" ht="21.75" customHeight="1">
      <c r="B15" s="146"/>
      <c r="C15" s="39" t="s">
        <v>42</v>
      </c>
      <c r="D15" s="44">
        <v>164.146</v>
      </c>
      <c r="E15" s="45">
        <f>E9+$D$15</f>
        <v>290.31399999999996</v>
      </c>
      <c r="F15" s="45">
        <f>F9+$D$15</f>
        <v>339.501</v>
      </c>
      <c r="G15" s="45">
        <f>G9+$D$15</f>
        <v>357.04999999999995</v>
      </c>
      <c r="H15" s="46">
        <f>H9+$D$15</f>
        <v>409.039</v>
      </c>
    </row>
    <row r="16" spans="2:8" ht="21" customHeight="1" thickBot="1">
      <c r="B16" s="114"/>
      <c r="C16" s="6" t="s">
        <v>34</v>
      </c>
      <c r="D16" s="37">
        <v>170.05</v>
      </c>
      <c r="E16" s="47">
        <f>E9+$D$16</f>
        <v>296.218</v>
      </c>
      <c r="F16" s="47">
        <f>F9+$D$16</f>
        <v>345.405</v>
      </c>
      <c r="G16" s="47">
        <f>G9+$D$16</f>
        <v>362.954</v>
      </c>
      <c r="H16" s="41">
        <f>H9+$D$16</f>
        <v>414.943</v>
      </c>
    </row>
    <row r="17" spans="2:8" ht="21.75" customHeight="1">
      <c r="B17" s="95" t="s">
        <v>28</v>
      </c>
      <c r="C17" s="139" t="s">
        <v>37</v>
      </c>
      <c r="D17" s="140"/>
      <c r="E17" s="140"/>
      <c r="F17" s="140"/>
      <c r="G17" s="140"/>
      <c r="H17" s="141"/>
    </row>
    <row r="18" spans="2:8" ht="27" customHeight="1">
      <c r="B18" s="96"/>
      <c r="C18" s="69" t="s">
        <v>20</v>
      </c>
      <c r="D18" s="70"/>
      <c r="E18" s="2">
        <f>59.689+5.657+0.308</f>
        <v>65.65400000000001</v>
      </c>
      <c r="F18" s="2">
        <f>60.27+5.657+0.308</f>
        <v>66.23500000000001</v>
      </c>
      <c r="G18" s="2">
        <f>73.706+5.657+0.308</f>
        <v>79.671</v>
      </c>
      <c r="H18" s="2">
        <f>98.186+5.657+0.308</f>
        <v>104.15100000000001</v>
      </c>
    </row>
    <row r="19" spans="2:8" ht="34.5" customHeight="1">
      <c r="B19" s="96"/>
      <c r="C19" s="71" t="s">
        <v>48</v>
      </c>
      <c r="D19" s="72"/>
      <c r="E19" s="57">
        <v>113.79</v>
      </c>
      <c r="F19" s="103"/>
      <c r="G19" s="103"/>
      <c r="H19" s="58"/>
    </row>
    <row r="20" spans="2:8" ht="30.75" customHeight="1" thickBot="1">
      <c r="B20" s="96"/>
      <c r="C20" s="104" t="s">
        <v>9</v>
      </c>
      <c r="D20" s="89"/>
      <c r="E20" s="22">
        <f>E18+E19</f>
        <v>179.44400000000002</v>
      </c>
      <c r="F20" s="22">
        <f>F18+E19</f>
        <v>180.02500000000003</v>
      </c>
      <c r="G20" s="22">
        <f>G18+E19</f>
        <v>193.461</v>
      </c>
      <c r="H20" s="23">
        <f>H18+E19</f>
        <v>217.94100000000003</v>
      </c>
    </row>
    <row r="21" spans="2:8" ht="19.5" customHeight="1">
      <c r="B21" s="96"/>
      <c r="C21" s="3" t="s">
        <v>23</v>
      </c>
      <c r="D21" s="5" t="s">
        <v>16</v>
      </c>
      <c r="E21" s="12">
        <v>360.5302</v>
      </c>
      <c r="F21" s="12">
        <v>653.66153</v>
      </c>
      <c r="G21" s="12">
        <v>678.05441</v>
      </c>
      <c r="H21" s="48">
        <v>843.08895</v>
      </c>
    </row>
    <row r="22" spans="2:8" ht="28.5" customHeight="1">
      <c r="B22" s="96"/>
      <c r="C22" s="3" t="s">
        <v>24</v>
      </c>
      <c r="D22" s="5" t="s">
        <v>16</v>
      </c>
      <c r="E22" s="92">
        <v>224.56559</v>
      </c>
      <c r="F22" s="92"/>
      <c r="G22" s="92"/>
      <c r="H22" s="93"/>
    </row>
    <row r="23" spans="2:8" ht="22.5" customHeight="1" thickBot="1">
      <c r="B23" s="97"/>
      <c r="C23" s="8" t="s">
        <v>25</v>
      </c>
      <c r="D23" s="7" t="s">
        <v>16</v>
      </c>
      <c r="E23" s="49">
        <f>E21+E22</f>
        <v>585.09579</v>
      </c>
      <c r="F23" s="49">
        <f>F21+E22</f>
        <v>878.22712</v>
      </c>
      <c r="G23" s="49">
        <f>G21+E22</f>
        <v>902.6199999999999</v>
      </c>
      <c r="H23" s="50">
        <f>H21+E22</f>
        <v>1067.65454</v>
      </c>
    </row>
    <row r="24" spans="2:8" ht="21" customHeight="1" thickBot="1">
      <c r="B24" s="15" t="s">
        <v>14</v>
      </c>
      <c r="C24" s="142" t="s">
        <v>18</v>
      </c>
      <c r="D24" s="143"/>
      <c r="E24" s="143"/>
      <c r="F24" s="143"/>
      <c r="G24" s="143"/>
      <c r="H24" s="144"/>
    </row>
    <row r="25" spans="2:8" ht="22.5" customHeight="1">
      <c r="B25" s="15" t="s">
        <v>29</v>
      </c>
      <c r="C25" s="90" t="s">
        <v>22</v>
      </c>
      <c r="D25" s="91"/>
      <c r="E25" s="27"/>
      <c r="F25" s="27"/>
      <c r="G25" s="27"/>
      <c r="H25" s="28"/>
    </row>
    <row r="26" spans="2:8" ht="26.25" customHeight="1">
      <c r="B26" s="16"/>
      <c r="C26" s="77" t="s">
        <v>19</v>
      </c>
      <c r="D26" s="70"/>
      <c r="E26" s="24">
        <f>E9</f>
        <v>126.168</v>
      </c>
      <c r="F26" s="24">
        <f>F9</f>
        <v>175.355</v>
      </c>
      <c r="G26" s="24">
        <f>G9</f>
        <v>192.904</v>
      </c>
      <c r="H26" s="51">
        <f>H9</f>
        <v>244.893</v>
      </c>
    </row>
    <row r="27" spans="2:8" ht="38.25" customHeight="1">
      <c r="B27" s="16"/>
      <c r="C27" s="55" t="s">
        <v>49</v>
      </c>
      <c r="D27" s="72"/>
      <c r="E27" s="136">
        <v>89.483</v>
      </c>
      <c r="F27" s="137"/>
      <c r="G27" s="137"/>
      <c r="H27" s="138"/>
    </row>
    <row r="28" spans="2:8" ht="27.75" customHeight="1" thickBot="1">
      <c r="B28" s="17"/>
      <c r="C28" s="88" t="s">
        <v>50</v>
      </c>
      <c r="D28" s="89"/>
      <c r="E28" s="29">
        <f>E26+E27</f>
        <v>215.651</v>
      </c>
      <c r="F28" s="29">
        <f>F26+E27</f>
        <v>264.83799999999997</v>
      </c>
      <c r="G28" s="29">
        <f>G26+E27</f>
        <v>282.387</v>
      </c>
      <c r="H28" s="30">
        <f>H26+E27</f>
        <v>334.376</v>
      </c>
    </row>
    <row r="29" spans="2:8" ht="22.5" customHeight="1">
      <c r="B29" s="15" t="s">
        <v>30</v>
      </c>
      <c r="C29" s="90" t="s">
        <v>26</v>
      </c>
      <c r="D29" s="91"/>
      <c r="E29" s="27"/>
      <c r="F29" s="27"/>
      <c r="G29" s="27"/>
      <c r="H29" s="28"/>
    </row>
    <row r="30" spans="2:8" ht="27" customHeight="1">
      <c r="B30" s="16"/>
      <c r="C30" s="77" t="s">
        <v>19</v>
      </c>
      <c r="D30" s="70"/>
      <c r="E30" s="24">
        <f>E26</f>
        <v>126.168</v>
      </c>
      <c r="F30" s="24">
        <f>F26</f>
        <v>175.355</v>
      </c>
      <c r="G30" s="24">
        <f>G26</f>
        <v>192.904</v>
      </c>
      <c r="H30" s="51">
        <f>H26</f>
        <v>244.893</v>
      </c>
    </row>
    <row r="31" spans="2:8" ht="36" customHeight="1">
      <c r="B31" s="16"/>
      <c r="C31" s="55" t="s">
        <v>51</v>
      </c>
      <c r="D31" s="72"/>
      <c r="E31" s="136">
        <v>146.931</v>
      </c>
      <c r="F31" s="137"/>
      <c r="G31" s="137"/>
      <c r="H31" s="138"/>
    </row>
    <row r="32" spans="2:8" ht="27" customHeight="1" thickBot="1">
      <c r="B32" s="17"/>
      <c r="C32" s="88" t="s">
        <v>52</v>
      </c>
      <c r="D32" s="89"/>
      <c r="E32" s="20">
        <f>E30+$E$31</f>
        <v>273.09900000000005</v>
      </c>
      <c r="F32" s="20">
        <f>F30+$E$31</f>
        <v>322.286</v>
      </c>
      <c r="G32" s="20">
        <f>G30+$E$31</f>
        <v>339.83500000000004</v>
      </c>
      <c r="H32" s="21">
        <f>H30+$E$31</f>
        <v>391.824</v>
      </c>
    </row>
    <row r="33" spans="2:8" ht="22.5" customHeight="1">
      <c r="B33" s="15" t="s">
        <v>31</v>
      </c>
      <c r="C33" s="90" t="s">
        <v>27</v>
      </c>
      <c r="D33" s="91"/>
      <c r="E33" s="27"/>
      <c r="F33" s="27"/>
      <c r="G33" s="27"/>
      <c r="H33" s="28"/>
    </row>
    <row r="34" spans="2:8" ht="30" customHeight="1">
      <c r="B34" s="16"/>
      <c r="C34" s="77" t="s">
        <v>19</v>
      </c>
      <c r="D34" s="70"/>
      <c r="E34" s="24">
        <f>E26</f>
        <v>126.168</v>
      </c>
      <c r="F34" s="24">
        <f>F26</f>
        <v>175.355</v>
      </c>
      <c r="G34" s="24">
        <f>G26</f>
        <v>192.904</v>
      </c>
      <c r="H34" s="51">
        <f>H26</f>
        <v>244.893</v>
      </c>
    </row>
    <row r="35" spans="2:8" ht="26.25" customHeight="1">
      <c r="B35" s="16"/>
      <c r="C35" s="55" t="s">
        <v>53</v>
      </c>
      <c r="D35" s="72"/>
      <c r="E35" s="136">
        <v>295.464</v>
      </c>
      <c r="F35" s="137"/>
      <c r="G35" s="137"/>
      <c r="H35" s="138"/>
    </row>
    <row r="36" spans="2:8" ht="26.25" customHeight="1" thickBot="1">
      <c r="B36" s="17"/>
      <c r="C36" s="88" t="s">
        <v>54</v>
      </c>
      <c r="D36" s="89"/>
      <c r="E36" s="20">
        <f>E34+$E$35</f>
        <v>421.632</v>
      </c>
      <c r="F36" s="20">
        <f>F34+$E$35</f>
        <v>470.81899999999996</v>
      </c>
      <c r="G36" s="20">
        <f>G34+$E$35</f>
        <v>488.368</v>
      </c>
      <c r="H36" s="21">
        <f>H34+$E$35</f>
        <v>540.357</v>
      </c>
    </row>
    <row r="37" spans="2:15" ht="12.75" customHeight="1">
      <c r="B37" s="94" t="s">
        <v>8</v>
      </c>
      <c r="C37" s="94"/>
      <c r="D37" s="94"/>
      <c r="E37" s="94"/>
      <c r="F37" s="94"/>
      <c r="G37" s="94"/>
      <c r="H37" s="94"/>
      <c r="I37" s="4"/>
      <c r="J37" s="4"/>
      <c r="K37" s="4"/>
      <c r="L37" s="4"/>
      <c r="M37" s="4"/>
      <c r="N37" s="4"/>
      <c r="O37" s="4"/>
    </row>
    <row r="38" spans="2:8" ht="29.25" customHeight="1" thickBot="1">
      <c r="B38" s="94"/>
      <c r="C38" s="94"/>
      <c r="D38" s="94"/>
      <c r="E38" s="94"/>
      <c r="F38" s="94"/>
      <c r="G38" s="94"/>
      <c r="H38" s="94"/>
    </row>
    <row r="39" spans="2:8" ht="12.75" customHeight="1">
      <c r="B39" s="111"/>
      <c r="C39" s="112"/>
      <c r="D39" s="113"/>
      <c r="E39" s="84" t="s">
        <v>10</v>
      </c>
      <c r="F39" s="85"/>
      <c r="G39" s="79" t="s">
        <v>11</v>
      </c>
      <c r="H39" s="80"/>
    </row>
    <row r="40" spans="2:8" ht="13.5" thickBot="1">
      <c r="B40" s="114"/>
      <c r="C40" s="115"/>
      <c r="D40" s="116"/>
      <c r="E40" s="86"/>
      <c r="F40" s="87"/>
      <c r="G40" s="81"/>
      <c r="H40" s="82"/>
    </row>
    <row r="41" spans="2:8" ht="12.75">
      <c r="B41" s="36" t="s">
        <v>3</v>
      </c>
      <c r="C41" s="142" t="s">
        <v>35</v>
      </c>
      <c r="D41" s="143"/>
      <c r="E41" s="143"/>
      <c r="F41" s="143"/>
      <c r="G41" s="143"/>
      <c r="H41" s="144"/>
    </row>
    <row r="42" spans="2:8" ht="27.75" customHeight="1">
      <c r="B42" s="25"/>
      <c r="C42" s="62" t="s">
        <v>19</v>
      </c>
      <c r="D42" s="62"/>
      <c r="E42" s="78">
        <v>35.82</v>
      </c>
      <c r="F42" s="78"/>
      <c r="G42" s="78">
        <f>5.657+0.311</f>
        <v>5.968</v>
      </c>
      <c r="H42" s="83"/>
    </row>
    <row r="43" spans="2:8" ht="30.75" customHeight="1">
      <c r="B43" s="25"/>
      <c r="C43" s="71" t="s">
        <v>46</v>
      </c>
      <c r="D43" s="72"/>
      <c r="E43" s="60" t="s">
        <v>47</v>
      </c>
      <c r="F43" s="60"/>
      <c r="G43" s="60"/>
      <c r="H43" s="61"/>
    </row>
    <row r="44" spans="2:8" ht="21.75" customHeight="1">
      <c r="B44" s="38"/>
      <c r="C44" s="39" t="s">
        <v>33</v>
      </c>
      <c r="D44" s="53">
        <f aca="true" t="shared" si="0" ref="D44:D49">D11</f>
        <v>149.21</v>
      </c>
      <c r="E44" s="56">
        <f aca="true" t="shared" si="1" ref="E44:E49">D44+$E$42</f>
        <v>185.03</v>
      </c>
      <c r="F44" s="56"/>
      <c r="G44" s="60"/>
      <c r="H44" s="61"/>
    </row>
    <row r="45" spans="2:8" ht="24" customHeight="1">
      <c r="B45" s="38"/>
      <c r="C45" s="39" t="s">
        <v>38</v>
      </c>
      <c r="D45" s="53">
        <f t="shared" si="0"/>
        <v>153.207</v>
      </c>
      <c r="E45" s="56">
        <f t="shared" si="1"/>
        <v>189.027</v>
      </c>
      <c r="F45" s="56"/>
      <c r="G45" s="57"/>
      <c r="H45" s="58"/>
    </row>
    <row r="46" spans="2:8" ht="23.25" customHeight="1">
      <c r="B46" s="38"/>
      <c r="C46" s="39" t="s">
        <v>40</v>
      </c>
      <c r="D46" s="53">
        <f t="shared" si="0"/>
        <v>156.396</v>
      </c>
      <c r="E46" s="56">
        <f t="shared" si="1"/>
        <v>192.21599999999998</v>
      </c>
      <c r="F46" s="56"/>
      <c r="G46" s="56">
        <f>D46+G42</f>
        <v>162.36399999999998</v>
      </c>
      <c r="H46" s="59"/>
    </row>
    <row r="47" spans="2:8" ht="21.75" customHeight="1">
      <c r="B47" s="38"/>
      <c r="C47" s="39" t="s">
        <v>43</v>
      </c>
      <c r="D47" s="53">
        <f t="shared" si="0"/>
        <v>160.146</v>
      </c>
      <c r="E47" s="56">
        <f t="shared" si="1"/>
        <v>195.96599999999998</v>
      </c>
      <c r="F47" s="56"/>
      <c r="G47" s="60"/>
      <c r="H47" s="61"/>
    </row>
    <row r="48" spans="2:8" ht="21.75" customHeight="1">
      <c r="B48" s="38"/>
      <c r="C48" s="39" t="s">
        <v>44</v>
      </c>
      <c r="D48" s="53">
        <f t="shared" si="0"/>
        <v>164.146</v>
      </c>
      <c r="E48" s="56">
        <f t="shared" si="1"/>
        <v>199.96599999999998</v>
      </c>
      <c r="F48" s="56"/>
      <c r="G48" s="57"/>
      <c r="H48" s="58"/>
    </row>
    <row r="49" spans="2:8" ht="24.75" customHeight="1" thickBot="1">
      <c r="B49" s="40"/>
      <c r="C49" s="6" t="s">
        <v>55</v>
      </c>
      <c r="D49" s="53">
        <f t="shared" si="0"/>
        <v>170.05</v>
      </c>
      <c r="E49" s="76">
        <f t="shared" si="1"/>
        <v>205.87</v>
      </c>
      <c r="F49" s="76"/>
      <c r="G49" s="74"/>
      <c r="H49" s="75"/>
    </row>
    <row r="50" spans="2:8" ht="13.5" thickBot="1">
      <c r="B50" s="95" t="s">
        <v>4</v>
      </c>
      <c r="C50" s="121" t="s">
        <v>21</v>
      </c>
      <c r="D50" s="122"/>
      <c r="E50" s="122"/>
      <c r="F50" s="122"/>
      <c r="G50" s="122"/>
      <c r="H50" s="123"/>
    </row>
    <row r="51" spans="2:8" ht="25.5">
      <c r="B51" s="96"/>
      <c r="C51" s="26" t="s">
        <v>20</v>
      </c>
      <c r="D51" s="33" t="s">
        <v>0</v>
      </c>
      <c r="E51" s="100">
        <f>5.968</f>
        <v>5.968</v>
      </c>
      <c r="F51" s="101"/>
      <c r="G51" s="117"/>
      <c r="H51" s="118"/>
    </row>
    <row r="52" spans="2:8" ht="38.25">
      <c r="B52" s="96"/>
      <c r="C52" s="3" t="s">
        <v>48</v>
      </c>
      <c r="D52" s="9" t="s">
        <v>0</v>
      </c>
      <c r="E52" s="102">
        <f>E19</f>
        <v>113.79</v>
      </c>
      <c r="F52" s="103"/>
      <c r="G52" s="119"/>
      <c r="H52" s="120"/>
    </row>
    <row r="53" spans="2:8" ht="29.25" customHeight="1" thickBot="1">
      <c r="B53" s="97"/>
      <c r="C53" s="8" t="s">
        <v>9</v>
      </c>
      <c r="D53" s="10" t="s">
        <v>0</v>
      </c>
      <c r="E53" s="98">
        <f>E51+E52</f>
        <v>119.75800000000001</v>
      </c>
      <c r="F53" s="99"/>
      <c r="G53" s="31"/>
      <c r="H53" s="32"/>
    </row>
    <row r="54" spans="2:8" ht="19.5" customHeight="1">
      <c r="B54" s="13"/>
      <c r="C54" s="3" t="s">
        <v>23</v>
      </c>
      <c r="D54" s="5" t="s">
        <v>16</v>
      </c>
      <c r="E54" s="148">
        <v>130.82247</v>
      </c>
      <c r="F54" s="149"/>
      <c r="G54" s="107"/>
      <c r="H54" s="108"/>
    </row>
    <row r="55" spans="2:8" ht="28.5" customHeight="1">
      <c r="B55" s="13"/>
      <c r="C55" s="3" t="s">
        <v>24</v>
      </c>
      <c r="D55" s="5" t="s">
        <v>16</v>
      </c>
      <c r="E55" s="109">
        <f>E22</f>
        <v>224.56559</v>
      </c>
      <c r="F55" s="110"/>
      <c r="G55" s="35"/>
      <c r="H55" s="34"/>
    </row>
    <row r="56" spans="2:8" ht="22.5" customHeight="1" thickBot="1">
      <c r="B56" s="14"/>
      <c r="C56" s="8" t="s">
        <v>15</v>
      </c>
      <c r="D56" s="7" t="s">
        <v>16</v>
      </c>
      <c r="E56" s="150">
        <f>E54+E55</f>
        <v>355.38806</v>
      </c>
      <c r="F56" s="151"/>
      <c r="G56" s="105"/>
      <c r="H56" s="106"/>
    </row>
    <row r="58" spans="2:8" ht="51" customHeight="1" thickBot="1">
      <c r="B58" s="94" t="s">
        <v>17</v>
      </c>
      <c r="C58" s="94"/>
      <c r="D58" s="94"/>
      <c r="E58" s="94"/>
      <c r="F58" s="94"/>
      <c r="G58" s="94"/>
      <c r="H58" s="94"/>
    </row>
    <row r="59" spans="2:8" ht="21" customHeight="1">
      <c r="B59" s="95" t="s">
        <v>12</v>
      </c>
      <c r="C59" s="132" t="s">
        <v>32</v>
      </c>
      <c r="D59" s="133"/>
      <c r="E59" s="124">
        <v>5.968</v>
      </c>
      <c r="F59" s="125"/>
      <c r="G59" s="125"/>
      <c r="H59" s="126"/>
    </row>
    <row r="60" spans="2:8" ht="38.25" customHeight="1">
      <c r="B60" s="96"/>
      <c r="C60" s="71" t="s">
        <v>46</v>
      </c>
      <c r="D60" s="72"/>
      <c r="E60" s="57">
        <f>D12</f>
        <v>153.207</v>
      </c>
      <c r="F60" s="103"/>
      <c r="G60" s="103"/>
      <c r="H60" s="58"/>
    </row>
    <row r="61" spans="2:8" ht="22.5" customHeight="1" thickBot="1">
      <c r="B61" s="97"/>
      <c r="C61" s="130" t="s">
        <v>56</v>
      </c>
      <c r="D61" s="131"/>
      <c r="E61" s="127">
        <f>E59+E60</f>
        <v>159.17499999999998</v>
      </c>
      <c r="F61" s="128"/>
      <c r="G61" s="128"/>
      <c r="H61" s="129"/>
    </row>
  </sheetData>
  <mergeCells count="74">
    <mergeCell ref="B1:H2"/>
    <mergeCell ref="B8:B16"/>
    <mergeCell ref="C8:H8"/>
    <mergeCell ref="B58:H58"/>
    <mergeCell ref="E10:H10"/>
    <mergeCell ref="E54:F54"/>
    <mergeCell ref="E56:F56"/>
    <mergeCell ref="C41:H41"/>
    <mergeCell ref="B4:H5"/>
    <mergeCell ref="B50:B53"/>
    <mergeCell ref="E6:H6"/>
    <mergeCell ref="E35:H35"/>
    <mergeCell ref="E27:H27"/>
    <mergeCell ref="C17:H17"/>
    <mergeCell ref="C24:H24"/>
    <mergeCell ref="C32:D32"/>
    <mergeCell ref="C33:D33"/>
    <mergeCell ref="C34:D34"/>
    <mergeCell ref="E19:H19"/>
    <mergeCell ref="E31:H31"/>
    <mergeCell ref="B59:B61"/>
    <mergeCell ref="E59:H59"/>
    <mergeCell ref="E60:H60"/>
    <mergeCell ref="E61:H61"/>
    <mergeCell ref="C61:D61"/>
    <mergeCell ref="C60:D60"/>
    <mergeCell ref="C59:D59"/>
    <mergeCell ref="G56:H56"/>
    <mergeCell ref="G54:H54"/>
    <mergeCell ref="E55:F55"/>
    <mergeCell ref="C35:D35"/>
    <mergeCell ref="C36:D36"/>
    <mergeCell ref="B39:D40"/>
    <mergeCell ref="E43:H43"/>
    <mergeCell ref="G51:H51"/>
    <mergeCell ref="G52:H52"/>
    <mergeCell ref="C50:H50"/>
    <mergeCell ref="E22:H22"/>
    <mergeCell ref="B37:H38"/>
    <mergeCell ref="B17:B23"/>
    <mergeCell ref="E53:F53"/>
    <mergeCell ref="E51:F51"/>
    <mergeCell ref="E52:F52"/>
    <mergeCell ref="C43:D43"/>
    <mergeCell ref="C20:D20"/>
    <mergeCell ref="C42:D42"/>
    <mergeCell ref="C26:D26"/>
    <mergeCell ref="C27:D27"/>
    <mergeCell ref="C28:D28"/>
    <mergeCell ref="C25:D25"/>
    <mergeCell ref="C29:D29"/>
    <mergeCell ref="C30:D30"/>
    <mergeCell ref="C31:D31"/>
    <mergeCell ref="E44:F44"/>
    <mergeCell ref="G44:H44"/>
    <mergeCell ref="E42:F42"/>
    <mergeCell ref="G39:H40"/>
    <mergeCell ref="G42:H42"/>
    <mergeCell ref="E39:F40"/>
    <mergeCell ref="G49:H49"/>
    <mergeCell ref="E46:F46"/>
    <mergeCell ref="E47:F47"/>
    <mergeCell ref="E49:F49"/>
    <mergeCell ref="C9:D9"/>
    <mergeCell ref="B6:D7"/>
    <mergeCell ref="C18:D18"/>
    <mergeCell ref="C19:D19"/>
    <mergeCell ref="C10:D10"/>
    <mergeCell ref="E45:F45"/>
    <mergeCell ref="E48:F48"/>
    <mergeCell ref="G45:H45"/>
    <mergeCell ref="G48:H48"/>
    <mergeCell ref="G46:H46"/>
    <mergeCell ref="G47:H47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2011-07-04T11:50:14Z</cp:lastPrinted>
  <dcterms:created xsi:type="dcterms:W3CDTF">2006-08-31T10:14:07Z</dcterms:created>
  <dcterms:modified xsi:type="dcterms:W3CDTF">2011-07-04T11:50:28Z</dcterms:modified>
  <cp:category/>
  <cp:version/>
  <cp:contentType/>
  <cp:contentStatus/>
</cp:coreProperties>
</file>