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ль факт" sheetId="1" r:id="rId1"/>
  </sheets>
  <definedNames>
    <definedName name="_xlnm.Print_Area" localSheetId="0">'июль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<sst xmlns="http://schemas.openxmlformats.org/spreadsheetml/2006/main" count="81" uniqueCount="54">
  <si>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</si>
  <si>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</si>
  <si>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</si>
  <si>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</si>
  <si>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</si>
  <si>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</si>
  <si>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</si>
  <si>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</si>
  <si>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</si>
  <si>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</si>
  <si>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</si>
  <si>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</si>
  <si>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</si>
  <si>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</si>
  <si>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</si>
  <si>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</si>
  <si>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</si>
  <si>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</si>
  <si>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</si>
  <si>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</si>
  <si>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</si>
  <si>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</si>
  <si>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</si>
  <si>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</si>
  <si>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</si>
  <si>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</si>
  <si>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</si>
  <si>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</si>
  <si>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</si>
  <si>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</si>
  <si>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</si>
  <si>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</si>
  <si>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</si>
  <si>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</si>
  <si>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</si>
  <si>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</si>
  <si>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</si>
  <si>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</si>
  <si>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</si>
  <si>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</si>
  <si>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</si>
  <si>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</si>
  <si>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</si>
  <si>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</si>
  <si>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июль</t>
  </si>
  <si>
    <t>фактическая цена за июль</t>
  </si>
  <si>
    <t>Средневзвешенный  двухставочный нерегулируемый тариф покупки э/э на оптовом рынке на июль</t>
  </si>
  <si>
    <t>Негулируемая цена покупки электроэнергии на оптовом рынке в ночной зоне на июль</t>
  </si>
  <si>
    <t>Нерегулируемая цена в ночной зоне на июль</t>
  </si>
  <si>
    <t>Негулируемая цена покупки электроэнергии на оптовом рынке в полупиковой зоне на июль</t>
  </si>
  <si>
    <t>Нерегулируемая цена в полупиковой зоне на июль</t>
  </si>
  <si>
    <t>Негулируемая цена покупки электроэнергии на оптовом рынке в пиковой зоне на июль</t>
  </si>
  <si>
    <t>Нерегулируемая цена в пиковой зоне на июль</t>
  </si>
  <si>
    <t>Нерегулируемая цена на июль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</si>
</sst>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69" fontId="5" fillId="0" borderId="4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2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9" fontId="0" fillId="0" borderId="43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43">
      <selection activeCell="I65" sqref="I65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58" t="s">
        <v>43</v>
      </c>
      <c r="C1" s="58"/>
      <c r="D1" s="58"/>
      <c r="E1" s="58"/>
      <c r="F1" s="58"/>
      <c r="G1" s="58"/>
      <c r="H1" s="58"/>
      <c r="I1" s="11"/>
      <c r="J1" s="11"/>
      <c r="K1" s="11"/>
      <c r="L1" s="11"/>
      <c r="M1" s="11"/>
      <c r="N1" s="11"/>
      <c r="O1" s="11"/>
    </row>
    <row r="2" spans="2:8" ht="38.25" customHeight="1">
      <c r="B2" s="58"/>
      <c r="C2" s="58"/>
      <c r="D2" s="58"/>
      <c r="E2" s="58"/>
      <c r="F2" s="58"/>
      <c r="G2" s="58"/>
      <c r="H2" s="58"/>
    </row>
    <row r="3" ht="14.25" customHeight="1"/>
    <row r="4" spans="2:15" ht="12.75" customHeight="1">
      <c r="B4" s="65" t="s">
        <v>7</v>
      </c>
      <c r="C4" s="65"/>
      <c r="D4" s="65"/>
      <c r="E4" s="65"/>
      <c r="F4" s="65"/>
      <c r="G4" s="65"/>
      <c r="H4" s="65"/>
      <c r="I4" s="4"/>
      <c r="J4" s="4"/>
      <c r="K4" s="4"/>
      <c r="L4" s="4"/>
      <c r="M4" s="4"/>
      <c r="N4" s="4"/>
      <c r="O4" s="4"/>
    </row>
    <row r="5" spans="2:15" ht="26.25" customHeight="1" thickBot="1"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</row>
    <row r="6" spans="2:8" ht="12.75">
      <c r="B6" s="139"/>
      <c r="C6" s="140"/>
      <c r="D6" s="141"/>
      <c r="E6" s="57" t="s">
        <v>34</v>
      </c>
      <c r="F6" s="57"/>
      <c r="G6" s="57"/>
      <c r="H6" s="55"/>
    </row>
    <row r="7" spans="2:8" ht="18.75" customHeight="1" thickBot="1">
      <c r="B7" s="142"/>
      <c r="C7" s="143"/>
      <c r="D7" s="144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59" t="s">
        <v>13</v>
      </c>
      <c r="C8" s="62" t="s">
        <v>33</v>
      </c>
      <c r="D8" s="63"/>
      <c r="E8" s="63"/>
      <c r="F8" s="63"/>
      <c r="G8" s="63"/>
      <c r="H8" s="64"/>
    </row>
    <row r="9" spans="2:8" ht="29.25" customHeight="1">
      <c r="B9" s="60"/>
      <c r="C9" s="129" t="s">
        <v>19</v>
      </c>
      <c r="D9" s="129"/>
      <c r="E9" s="42">
        <f>120.203+5.657+0.308</f>
        <v>126.168</v>
      </c>
      <c r="F9" s="42">
        <f>169.39+5.657+0.308</f>
        <v>175.355</v>
      </c>
      <c r="G9" s="42">
        <f>186.939+5.657+0.308</f>
        <v>192.904</v>
      </c>
      <c r="H9" s="42">
        <f>238.928+5.657+0.308</f>
        <v>244.893</v>
      </c>
    </row>
    <row r="10" spans="2:14" ht="32.25" customHeight="1">
      <c r="B10" s="60"/>
      <c r="C10" s="146" t="s">
        <v>44</v>
      </c>
      <c r="D10" s="146"/>
      <c r="E10" s="66" t="s">
        <v>45</v>
      </c>
      <c r="F10" s="66"/>
      <c r="G10" s="66"/>
      <c r="H10" s="67"/>
      <c r="N10" s="41"/>
    </row>
    <row r="11" spans="2:8" ht="21.75" customHeight="1">
      <c r="B11" s="60"/>
      <c r="C11" s="38" t="s">
        <v>32</v>
      </c>
      <c r="D11" s="51">
        <v>134.505</v>
      </c>
      <c r="E11" s="44">
        <f>E9+$D$11</f>
        <v>260.673</v>
      </c>
      <c r="F11" s="44">
        <f>F9+$D$11</f>
        <v>309.86</v>
      </c>
      <c r="G11" s="44">
        <f>G9+$D$11</f>
        <v>327.409</v>
      </c>
      <c r="H11" s="45">
        <f>H9+$D$11</f>
        <v>379.398</v>
      </c>
    </row>
    <row r="12" spans="2:8" ht="21.75" customHeight="1">
      <c r="B12" s="60"/>
      <c r="C12" s="38" t="s">
        <v>37</v>
      </c>
      <c r="D12" s="51">
        <v>137.502</v>
      </c>
      <c r="E12" s="44">
        <f>E9+$D$12</f>
        <v>263.67</v>
      </c>
      <c r="F12" s="44">
        <f>F9+$D$12</f>
        <v>312.85699999999997</v>
      </c>
      <c r="G12" s="44">
        <f>G9+$D$12</f>
        <v>330.406</v>
      </c>
      <c r="H12" s="45">
        <f>H9+$D$12</f>
        <v>382.395</v>
      </c>
    </row>
    <row r="13" spans="2:8" ht="21.75" customHeight="1">
      <c r="B13" s="60"/>
      <c r="C13" s="38" t="s">
        <v>38</v>
      </c>
      <c r="D13" s="43">
        <v>139.893</v>
      </c>
      <c r="E13" s="44">
        <f>E9+$D$13</f>
        <v>266.06100000000004</v>
      </c>
      <c r="F13" s="44">
        <f>F9+$D$13</f>
        <v>315.248</v>
      </c>
      <c r="G13" s="44">
        <f>G9+$D$13</f>
        <v>332.797</v>
      </c>
      <c r="H13" s="45">
        <f>H9+$D$13</f>
        <v>384.786</v>
      </c>
    </row>
    <row r="14" spans="2:8" ht="21.75" customHeight="1">
      <c r="B14" s="60"/>
      <c r="C14" s="38" t="s">
        <v>39</v>
      </c>
      <c r="D14" s="43">
        <v>142.705</v>
      </c>
      <c r="E14" s="44">
        <f>E9+$D$14</f>
        <v>268.87300000000005</v>
      </c>
      <c r="F14" s="44">
        <f>F9+$D$14</f>
        <v>318.06</v>
      </c>
      <c r="G14" s="44">
        <f>G9+$D$14</f>
        <v>335.60900000000004</v>
      </c>
      <c r="H14" s="45">
        <f>H9+$D$14</f>
        <v>387.598</v>
      </c>
    </row>
    <row r="15" spans="2:8" ht="21.75" customHeight="1">
      <c r="B15" s="60"/>
      <c r="C15" s="38" t="s">
        <v>40</v>
      </c>
      <c r="D15" s="52">
        <v>146.055</v>
      </c>
      <c r="E15" s="44">
        <f>E9+$D$15</f>
        <v>272.223</v>
      </c>
      <c r="F15" s="44">
        <f>F9+$D$15</f>
        <v>321.40999999999997</v>
      </c>
      <c r="G15" s="44">
        <f>G9+$D$15</f>
        <v>338.959</v>
      </c>
      <c r="H15" s="45">
        <f>H9+$D$15</f>
        <v>390.948</v>
      </c>
    </row>
    <row r="16" spans="2:8" ht="21.75" customHeight="1">
      <c r="B16" s="60"/>
      <c r="C16" s="38" t="s">
        <v>41</v>
      </c>
      <c r="D16" s="51">
        <v>150.096</v>
      </c>
      <c r="E16" s="44">
        <f>E9+$D$16</f>
        <v>276.264</v>
      </c>
      <c r="F16" s="44">
        <f>F9+$D$16</f>
        <v>325.451</v>
      </c>
      <c r="G16" s="44">
        <f>G9+$D$16</f>
        <v>343</v>
      </c>
      <c r="H16" s="45">
        <f>H9+$D$16</f>
        <v>394.98900000000003</v>
      </c>
    </row>
    <row r="17" spans="2:8" ht="21" customHeight="1" thickBot="1">
      <c r="B17" s="61"/>
      <c r="C17" s="6" t="s">
        <v>42</v>
      </c>
      <c r="D17" s="53">
        <v>155.113</v>
      </c>
      <c r="E17" s="46">
        <f>E9+$D$17</f>
        <v>281.281</v>
      </c>
      <c r="F17" s="46">
        <f>F9+$D$17</f>
        <v>330.46799999999996</v>
      </c>
      <c r="G17" s="46">
        <f>G9+$D$17</f>
        <v>348.017</v>
      </c>
      <c r="H17" s="40">
        <f>H9+$D$17</f>
        <v>400.006</v>
      </c>
    </row>
    <row r="18" spans="2:8" ht="21.75" customHeight="1">
      <c r="B18" s="73" t="s">
        <v>27</v>
      </c>
      <c r="C18" s="78" t="s">
        <v>35</v>
      </c>
      <c r="D18" s="79"/>
      <c r="E18" s="79"/>
      <c r="F18" s="79"/>
      <c r="G18" s="79"/>
      <c r="H18" s="80"/>
    </row>
    <row r="19" spans="2:8" ht="27" customHeight="1">
      <c r="B19" s="74"/>
      <c r="C19" s="145" t="s">
        <v>20</v>
      </c>
      <c r="D19" s="86"/>
      <c r="E19" s="2">
        <f>59.689+5.657+0.308</f>
        <v>65.65400000000001</v>
      </c>
      <c r="F19" s="2">
        <f>60.27+5.657+0.308</f>
        <v>66.23500000000001</v>
      </c>
      <c r="G19" s="2">
        <f>73.706+5.657+0.308</f>
        <v>79.671</v>
      </c>
      <c r="H19" s="2">
        <f>98.186+5.657+0.308</f>
        <v>104.15100000000001</v>
      </c>
    </row>
    <row r="20" spans="2:8" ht="34.5" customHeight="1">
      <c r="B20" s="74"/>
      <c r="C20" s="98" t="s">
        <v>46</v>
      </c>
      <c r="D20" s="99"/>
      <c r="E20" s="87">
        <v>107.567</v>
      </c>
      <c r="F20" s="88"/>
      <c r="G20" s="88"/>
      <c r="H20" s="89"/>
    </row>
    <row r="21" spans="2:8" ht="30.75" customHeight="1" thickBot="1">
      <c r="B21" s="74"/>
      <c r="C21" s="128" t="s">
        <v>9</v>
      </c>
      <c r="D21" s="82"/>
      <c r="E21" s="22">
        <f>E19+E20</f>
        <v>173.221</v>
      </c>
      <c r="F21" s="22">
        <f>F19+E20</f>
        <v>173.80200000000002</v>
      </c>
      <c r="G21" s="22">
        <f>G19+E20</f>
        <v>187.238</v>
      </c>
      <c r="H21" s="23">
        <f>H19+E20</f>
        <v>211.71800000000002</v>
      </c>
    </row>
    <row r="22" spans="2:8" ht="19.5" customHeight="1">
      <c r="B22" s="74"/>
      <c r="C22" s="3" t="s">
        <v>23</v>
      </c>
      <c r="D22" s="5" t="s">
        <v>16</v>
      </c>
      <c r="E22" s="12">
        <v>360.5302</v>
      </c>
      <c r="F22" s="12">
        <v>653.66153</v>
      </c>
      <c r="G22" s="12">
        <v>678.05441</v>
      </c>
      <c r="H22" s="47">
        <v>843.08895</v>
      </c>
    </row>
    <row r="23" spans="2:8" ht="28.5" customHeight="1">
      <c r="B23" s="74"/>
      <c r="C23" s="3" t="s">
        <v>36</v>
      </c>
      <c r="D23" s="5" t="s">
        <v>16</v>
      </c>
      <c r="E23" s="120">
        <v>168.36574</v>
      </c>
      <c r="F23" s="120"/>
      <c r="G23" s="120"/>
      <c r="H23" s="121"/>
    </row>
    <row r="24" spans="2:8" ht="22.5" customHeight="1" thickBot="1">
      <c r="B24" s="56"/>
      <c r="C24" s="8" t="s">
        <v>24</v>
      </c>
      <c r="D24" s="7" t="s">
        <v>16</v>
      </c>
      <c r="E24" s="48">
        <f>E22+E23</f>
        <v>528.89594</v>
      </c>
      <c r="F24" s="48">
        <f>F22+E23</f>
        <v>822.0272699999999</v>
      </c>
      <c r="G24" s="48">
        <f>G22+E23</f>
        <v>846.4201499999999</v>
      </c>
      <c r="H24" s="49">
        <f>H22+E23</f>
        <v>1011.4546899999999</v>
      </c>
    </row>
    <row r="25" spans="2:8" ht="21" customHeight="1" thickBot="1">
      <c r="B25" s="15" t="s">
        <v>14</v>
      </c>
      <c r="C25" s="72" t="s">
        <v>18</v>
      </c>
      <c r="D25" s="63"/>
      <c r="E25" s="63"/>
      <c r="F25" s="63"/>
      <c r="G25" s="63"/>
      <c r="H25" s="64"/>
    </row>
    <row r="26" spans="2:8" ht="22.5" customHeight="1">
      <c r="B26" s="15" t="s">
        <v>28</v>
      </c>
      <c r="C26" s="83" t="s">
        <v>22</v>
      </c>
      <c r="D26" s="84"/>
      <c r="E26" s="27"/>
      <c r="F26" s="27"/>
      <c r="G26" s="27"/>
      <c r="H26" s="28"/>
    </row>
    <row r="27" spans="2:8" ht="26.25" customHeight="1">
      <c r="B27" s="16"/>
      <c r="C27" s="85" t="s">
        <v>19</v>
      </c>
      <c r="D27" s="86"/>
      <c r="E27" s="24">
        <f>E9</f>
        <v>126.168</v>
      </c>
      <c r="F27" s="24">
        <f>F9</f>
        <v>175.355</v>
      </c>
      <c r="G27" s="24">
        <f>G9</f>
        <v>192.904</v>
      </c>
      <c r="H27" s="50">
        <f>H9</f>
        <v>244.893</v>
      </c>
    </row>
    <row r="28" spans="2:8" ht="38.25" customHeight="1">
      <c r="B28" s="16"/>
      <c r="C28" s="108" t="s">
        <v>47</v>
      </c>
      <c r="D28" s="99"/>
      <c r="E28" s="75">
        <v>89.983</v>
      </c>
      <c r="F28" s="76"/>
      <c r="G28" s="76"/>
      <c r="H28" s="77"/>
    </row>
    <row r="29" spans="2:8" ht="27.75" customHeight="1" thickBot="1">
      <c r="B29" s="17"/>
      <c r="C29" s="81" t="s">
        <v>48</v>
      </c>
      <c r="D29" s="82"/>
      <c r="E29" s="29">
        <f>E27+E28</f>
        <v>216.151</v>
      </c>
      <c r="F29" s="29">
        <f>F27+E28</f>
        <v>265.33799999999997</v>
      </c>
      <c r="G29" s="29">
        <f>G27+E28</f>
        <v>282.887</v>
      </c>
      <c r="H29" s="30">
        <f>H27+E28</f>
        <v>334.876</v>
      </c>
    </row>
    <row r="30" spans="2:8" ht="22.5" customHeight="1">
      <c r="B30" s="15" t="s">
        <v>29</v>
      </c>
      <c r="C30" s="83" t="s">
        <v>25</v>
      </c>
      <c r="D30" s="84"/>
      <c r="E30" s="27"/>
      <c r="F30" s="27"/>
      <c r="G30" s="27"/>
      <c r="H30" s="28"/>
    </row>
    <row r="31" spans="2:8" ht="27" customHeight="1">
      <c r="B31" s="16"/>
      <c r="C31" s="85" t="s">
        <v>19</v>
      </c>
      <c r="D31" s="86"/>
      <c r="E31" s="24">
        <f>E27</f>
        <v>126.168</v>
      </c>
      <c r="F31" s="24">
        <f>F27</f>
        <v>175.355</v>
      </c>
      <c r="G31" s="24">
        <f>G27</f>
        <v>192.904</v>
      </c>
      <c r="H31" s="50">
        <f>H27</f>
        <v>244.893</v>
      </c>
    </row>
    <row r="32" spans="2:8" ht="36" customHeight="1">
      <c r="B32" s="16"/>
      <c r="C32" s="108" t="s">
        <v>49</v>
      </c>
      <c r="D32" s="99"/>
      <c r="E32" s="75">
        <v>137.155</v>
      </c>
      <c r="F32" s="76"/>
      <c r="G32" s="76"/>
      <c r="H32" s="77"/>
    </row>
    <row r="33" spans="2:8" ht="27" customHeight="1" thickBot="1">
      <c r="B33" s="17"/>
      <c r="C33" s="81" t="s">
        <v>50</v>
      </c>
      <c r="D33" s="82"/>
      <c r="E33" s="20">
        <f>E31+$E$32</f>
        <v>263.323</v>
      </c>
      <c r="F33" s="20">
        <f>F31+$E$32</f>
        <v>312.51</v>
      </c>
      <c r="G33" s="20">
        <f>G31+$E$32</f>
        <v>330.05899999999997</v>
      </c>
      <c r="H33" s="21">
        <f>H31+$E$32</f>
        <v>382.048</v>
      </c>
    </row>
    <row r="34" spans="2:8" ht="22.5" customHeight="1">
      <c r="B34" s="15" t="s">
        <v>30</v>
      </c>
      <c r="C34" s="83" t="s">
        <v>26</v>
      </c>
      <c r="D34" s="84"/>
      <c r="E34" s="27"/>
      <c r="F34" s="27"/>
      <c r="G34" s="27"/>
      <c r="H34" s="28"/>
    </row>
    <row r="35" spans="2:8" ht="30" customHeight="1">
      <c r="B35" s="16"/>
      <c r="C35" s="85" t="s">
        <v>19</v>
      </c>
      <c r="D35" s="86"/>
      <c r="E35" s="24">
        <f>E27</f>
        <v>126.168</v>
      </c>
      <c r="F35" s="24">
        <f>F27</f>
        <v>175.355</v>
      </c>
      <c r="G35" s="24">
        <f>G27</f>
        <v>192.904</v>
      </c>
      <c r="H35" s="50">
        <f>H27</f>
        <v>244.893</v>
      </c>
    </row>
    <row r="36" spans="2:8" ht="26.25" customHeight="1">
      <c r="B36" s="16"/>
      <c r="C36" s="108" t="s">
        <v>51</v>
      </c>
      <c r="D36" s="99"/>
      <c r="E36" s="75">
        <v>234.274</v>
      </c>
      <c r="F36" s="76"/>
      <c r="G36" s="76"/>
      <c r="H36" s="77"/>
    </row>
    <row r="37" spans="2:8" ht="26.25" customHeight="1" thickBot="1">
      <c r="B37" s="17"/>
      <c r="C37" s="81" t="s">
        <v>52</v>
      </c>
      <c r="D37" s="82"/>
      <c r="E37" s="20">
        <f>E35+$E$36</f>
        <v>360.442</v>
      </c>
      <c r="F37" s="20">
        <f>F35+$E$36</f>
        <v>409.629</v>
      </c>
      <c r="G37" s="20">
        <f>G35+$E$36</f>
        <v>427.178</v>
      </c>
      <c r="H37" s="21">
        <f>H35+$E$36</f>
        <v>479.16700000000003</v>
      </c>
    </row>
    <row r="38" spans="2:15" ht="12.75" customHeight="1">
      <c r="B38" s="65" t="s">
        <v>8</v>
      </c>
      <c r="C38" s="65"/>
      <c r="D38" s="65"/>
      <c r="E38" s="65"/>
      <c r="F38" s="65"/>
      <c r="G38" s="65"/>
      <c r="H38" s="65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65"/>
      <c r="C39" s="65"/>
      <c r="D39" s="65"/>
      <c r="E39" s="65"/>
      <c r="F39" s="65"/>
      <c r="G39" s="65"/>
      <c r="H39" s="65"/>
    </row>
    <row r="40" spans="2:8" ht="12.75" customHeight="1">
      <c r="B40" s="59"/>
      <c r="C40" s="109"/>
      <c r="D40" s="110"/>
      <c r="E40" s="130" t="s">
        <v>10</v>
      </c>
      <c r="F40" s="131"/>
      <c r="G40" s="149" t="s">
        <v>11</v>
      </c>
      <c r="H40" s="150"/>
    </row>
    <row r="41" spans="2:8" ht="13.5" thickBot="1">
      <c r="B41" s="61"/>
      <c r="C41" s="111"/>
      <c r="D41" s="112"/>
      <c r="E41" s="132"/>
      <c r="F41" s="133"/>
      <c r="G41" s="151"/>
      <c r="H41" s="152"/>
    </row>
    <row r="42" spans="2:8" ht="12.75">
      <c r="B42" s="36" t="s">
        <v>3</v>
      </c>
      <c r="C42" s="72" t="s">
        <v>33</v>
      </c>
      <c r="D42" s="63"/>
      <c r="E42" s="63"/>
      <c r="F42" s="63"/>
      <c r="G42" s="63"/>
      <c r="H42" s="64"/>
    </row>
    <row r="43" spans="2:8" ht="27.75" customHeight="1">
      <c r="B43" s="25"/>
      <c r="C43" s="129" t="s">
        <v>19</v>
      </c>
      <c r="D43" s="129"/>
      <c r="E43" s="148">
        <f>29.852+0.311+5.657</f>
        <v>35.82</v>
      </c>
      <c r="F43" s="148"/>
      <c r="G43" s="148">
        <f>5.657+0.311</f>
        <v>5.968</v>
      </c>
      <c r="H43" s="153"/>
    </row>
    <row r="44" spans="2:8" ht="30.75" customHeight="1">
      <c r="B44" s="25"/>
      <c r="C44" s="98" t="s">
        <v>44</v>
      </c>
      <c r="D44" s="99"/>
      <c r="E44" s="66" t="s">
        <v>45</v>
      </c>
      <c r="F44" s="66"/>
      <c r="G44" s="66"/>
      <c r="H44" s="67"/>
    </row>
    <row r="45" spans="2:8" ht="23.25" customHeight="1">
      <c r="B45" s="37"/>
      <c r="C45" s="38" t="s">
        <v>32</v>
      </c>
      <c r="D45" s="54">
        <f>D11</f>
        <v>134.505</v>
      </c>
      <c r="E45" s="136">
        <f aca="true" t="shared" si="0" ref="E45:E51">D45+$E$43</f>
        <v>170.325</v>
      </c>
      <c r="F45" s="136"/>
      <c r="G45" s="66"/>
      <c r="H45" s="67"/>
    </row>
    <row r="46" spans="2:8" ht="21" customHeight="1">
      <c r="B46" s="37"/>
      <c r="C46" s="38" t="s">
        <v>37</v>
      </c>
      <c r="D46" s="54">
        <f aca="true" t="shared" si="1" ref="D46:D51">D12</f>
        <v>137.502</v>
      </c>
      <c r="E46" s="136">
        <f t="shared" si="0"/>
        <v>173.322</v>
      </c>
      <c r="F46" s="136"/>
      <c r="G46" s="136">
        <f>D46+G43</f>
        <v>143.47</v>
      </c>
      <c r="H46" s="147"/>
    </row>
    <row r="47" spans="2:8" ht="20.25" customHeight="1">
      <c r="B47" s="37"/>
      <c r="C47" s="38" t="s">
        <v>38</v>
      </c>
      <c r="D47" s="54">
        <f t="shared" si="1"/>
        <v>139.893</v>
      </c>
      <c r="E47" s="136">
        <f t="shared" si="0"/>
        <v>175.713</v>
      </c>
      <c r="F47" s="136"/>
      <c r="G47" s="137"/>
      <c r="H47" s="138"/>
    </row>
    <row r="48" spans="2:8" ht="19.5" customHeight="1">
      <c r="B48" s="37"/>
      <c r="C48" s="38" t="s">
        <v>39</v>
      </c>
      <c r="D48" s="54">
        <f t="shared" si="1"/>
        <v>142.705</v>
      </c>
      <c r="E48" s="136">
        <f t="shared" si="0"/>
        <v>178.525</v>
      </c>
      <c r="F48" s="136"/>
      <c r="G48" s="66"/>
      <c r="H48" s="67"/>
    </row>
    <row r="49" spans="2:8" ht="23.25" customHeight="1">
      <c r="B49" s="37"/>
      <c r="C49" s="38" t="s">
        <v>40</v>
      </c>
      <c r="D49" s="54">
        <f t="shared" si="1"/>
        <v>146.055</v>
      </c>
      <c r="E49" s="136">
        <f t="shared" si="0"/>
        <v>181.875</v>
      </c>
      <c r="F49" s="136"/>
      <c r="G49" s="87"/>
      <c r="H49" s="89"/>
    </row>
    <row r="50" spans="2:8" ht="24" customHeight="1">
      <c r="B50" s="37"/>
      <c r="C50" s="38" t="s">
        <v>41</v>
      </c>
      <c r="D50" s="54">
        <f t="shared" si="1"/>
        <v>150.096</v>
      </c>
      <c r="E50" s="136">
        <f t="shared" si="0"/>
        <v>185.916</v>
      </c>
      <c r="F50" s="136"/>
      <c r="G50" s="87"/>
      <c r="H50" s="89"/>
    </row>
    <row r="51" spans="2:8" ht="26.25" customHeight="1" thickBot="1">
      <c r="B51" s="39"/>
      <c r="C51" s="6" t="s">
        <v>42</v>
      </c>
      <c r="D51" s="54">
        <f t="shared" si="1"/>
        <v>155.113</v>
      </c>
      <c r="E51" s="136">
        <f t="shared" si="0"/>
        <v>190.933</v>
      </c>
      <c r="F51" s="136"/>
      <c r="G51" s="134"/>
      <c r="H51" s="135"/>
    </row>
    <row r="52" spans="2:8" ht="13.5" thickBot="1">
      <c r="B52" s="73" t="s">
        <v>4</v>
      </c>
      <c r="C52" s="117" t="s">
        <v>21</v>
      </c>
      <c r="D52" s="118"/>
      <c r="E52" s="118"/>
      <c r="F52" s="118"/>
      <c r="G52" s="118"/>
      <c r="H52" s="119"/>
    </row>
    <row r="53" spans="2:8" ht="25.5">
      <c r="B53" s="74"/>
      <c r="C53" s="26" t="s">
        <v>20</v>
      </c>
      <c r="D53" s="33" t="s">
        <v>0</v>
      </c>
      <c r="E53" s="124">
        <f>5.968</f>
        <v>5.968</v>
      </c>
      <c r="F53" s="125"/>
      <c r="G53" s="113"/>
      <c r="H53" s="114"/>
    </row>
    <row r="54" spans="2:8" ht="38.25">
      <c r="B54" s="74"/>
      <c r="C54" s="3" t="s">
        <v>46</v>
      </c>
      <c r="D54" s="9" t="s">
        <v>0</v>
      </c>
      <c r="E54" s="126">
        <f>E20</f>
        <v>107.567</v>
      </c>
      <c r="F54" s="127"/>
      <c r="G54" s="115"/>
      <c r="H54" s="116"/>
    </row>
    <row r="55" spans="2:8" ht="29.25" customHeight="1" thickBot="1">
      <c r="B55" s="56"/>
      <c r="C55" s="8" t="s">
        <v>9</v>
      </c>
      <c r="D55" s="10" t="s">
        <v>0</v>
      </c>
      <c r="E55" s="122">
        <f>E53+E54</f>
        <v>113.535</v>
      </c>
      <c r="F55" s="123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68">
        <v>130.82247</v>
      </c>
      <c r="F56" s="69"/>
      <c r="G56" s="104"/>
      <c r="H56" s="105"/>
    </row>
    <row r="57" spans="2:8" ht="28.5" customHeight="1">
      <c r="B57" s="13"/>
      <c r="C57" s="3" t="s">
        <v>36</v>
      </c>
      <c r="D57" s="5" t="s">
        <v>16</v>
      </c>
      <c r="E57" s="106">
        <f>E23</f>
        <v>168.36574</v>
      </c>
      <c r="F57" s="107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70">
        <f>E56+E57</f>
        <v>299.18821</v>
      </c>
      <c r="F58" s="71"/>
      <c r="G58" s="102"/>
      <c r="H58" s="103"/>
    </row>
    <row r="60" spans="2:8" ht="51" customHeight="1" thickBot="1">
      <c r="B60" s="65" t="s">
        <v>17</v>
      </c>
      <c r="C60" s="65"/>
      <c r="D60" s="65"/>
      <c r="E60" s="65"/>
      <c r="F60" s="65"/>
      <c r="G60" s="65"/>
      <c r="H60" s="65"/>
    </row>
    <row r="61" spans="2:8" ht="21" customHeight="1">
      <c r="B61" s="73" t="s">
        <v>12</v>
      </c>
      <c r="C61" s="100" t="s">
        <v>31</v>
      </c>
      <c r="D61" s="101"/>
      <c r="E61" s="90">
        <v>5.968</v>
      </c>
      <c r="F61" s="91"/>
      <c r="G61" s="91"/>
      <c r="H61" s="92"/>
    </row>
    <row r="62" spans="2:8" ht="38.25" customHeight="1">
      <c r="B62" s="74"/>
      <c r="C62" s="98" t="s">
        <v>44</v>
      </c>
      <c r="D62" s="99"/>
      <c r="E62" s="87">
        <f>D12</f>
        <v>137.502</v>
      </c>
      <c r="F62" s="88"/>
      <c r="G62" s="88"/>
      <c r="H62" s="89"/>
    </row>
    <row r="63" spans="2:8" ht="22.5" customHeight="1" thickBot="1">
      <c r="B63" s="56"/>
      <c r="C63" s="96" t="s">
        <v>53</v>
      </c>
      <c r="D63" s="97"/>
      <c r="E63" s="93">
        <f>E61+E62</f>
        <v>143.47</v>
      </c>
      <c r="F63" s="94"/>
      <c r="G63" s="94"/>
      <c r="H63" s="95"/>
    </row>
  </sheetData>
  <mergeCells count="76"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  <mergeCell ref="B6:D7"/>
    <mergeCell ref="C19:D19"/>
    <mergeCell ref="C20:D20"/>
    <mergeCell ref="C10:D1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E40:F41"/>
    <mergeCell ref="C28:D28"/>
    <mergeCell ref="C29:D29"/>
    <mergeCell ref="C26:D26"/>
    <mergeCell ref="C30:D30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B61:B63"/>
    <mergeCell ref="E61:H61"/>
    <mergeCell ref="E62:H62"/>
    <mergeCell ref="E63:H63"/>
    <mergeCell ref="C63:D63"/>
    <mergeCell ref="C62:D62"/>
    <mergeCell ref="C61:D61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2011-07-07T06:17:57Z</cp:lastPrinted>
  <dcterms:created xsi:type="dcterms:W3CDTF">2006-08-31T10:14:07Z</dcterms:created>
  <dcterms:modified xsi:type="dcterms:W3CDTF">2011-08-04T12:43:16Z</dcterms:modified>
  <cp:category/>
  <cp:version/>
  <cp:contentType/>
  <cp:contentStatus/>
</cp:coreProperties>
</file>