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65" windowWidth="15480" windowHeight="6015" activeTab="0"/>
  </bookViews>
  <sheets>
    <sheet name="ноябрь факт" sheetId="1" r:id="rId1"/>
  </sheets>
  <definedNames>
    <definedName name="_xlnm.Print_Area" localSheetId="0">'ноябрь факт'!$B$1:$I$65</definedName>
  </definedNames>
  <calcPr fullCalcOnLoad="1"/>
</workbook>
</file>

<file path=xl/sharedStrings.xml><?xml version="1.0" encoding="utf-8"?>
<sst xmlns="http://schemas.openxmlformats.org/spreadsheetml/2006/main" count="81" uniqueCount="54">
  <si>
    <t>коп./кВт.ч</t>
  </si>
  <si>
    <t>ВН</t>
  </si>
  <si>
    <t>НН</t>
  </si>
  <si>
    <t>2.1.</t>
  </si>
  <si>
    <t>2.2.</t>
  </si>
  <si>
    <t>СН1</t>
  </si>
  <si>
    <t>СН2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</si>
  <si>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</si>
  <si>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</si>
  <si>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 xml:space="preserve">Плата за энергию в составе нерегулируемого двухставочного тарифа              </t>
  </si>
  <si>
    <t>потребители Калужской обл</t>
  </si>
  <si>
    <t>ГНЦ ИФВЭ г.Протвино</t>
  </si>
  <si>
    <t>3.1.</t>
  </si>
  <si>
    <t>1.1.</t>
  </si>
  <si>
    <t>1.3.</t>
  </si>
  <si>
    <t xml:space="preserve">нерегулируемая цена на мощность </t>
  </si>
  <si>
    <t>руб/кВт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</si>
  <si>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</si>
  <si>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Тарифы, дифференцированные по зонам суток:</t>
  </si>
  <si>
    <t>Услуги по передаче, сбытовая надбавка ГП, инфраструктурные платежи</t>
  </si>
  <si>
    <t>Ставка на оплату потерь в сетях, сбытовая надбавка ГП, инфраструктурные платежи</t>
  </si>
  <si>
    <t>Двухставочные тарифы</t>
  </si>
  <si>
    <t>Ночная зона</t>
  </si>
  <si>
    <t>Ставка на содержание сетей</t>
  </si>
  <si>
    <t xml:space="preserve">Нерегулируемая цена на мощность </t>
  </si>
  <si>
    <t>Полупиковая зона зона</t>
  </si>
  <si>
    <t>Пиковая зона</t>
  </si>
  <si>
    <t>1.2.</t>
  </si>
  <si>
    <t>1.3.1.</t>
  </si>
  <si>
    <t>1.3.2.</t>
  </si>
  <si>
    <t>1.3.3.</t>
  </si>
  <si>
    <t>Сбытовая надбавка ГП, инфраструктурные платежи</t>
  </si>
  <si>
    <t>диапазон ЧЧИ от 7001 и выше</t>
  </si>
  <si>
    <t>Одноставочные тарифы, коп/кВтч</t>
  </si>
  <si>
    <t>уровень напряжения</t>
  </si>
  <si>
    <t>Двухставочные тарифы, коп/кВтч</t>
  </si>
  <si>
    <t xml:space="preserve">Нерегулируемая цена покупки мощности на ОРЭЭ </t>
  </si>
  <si>
    <t>диапазон ЧЧИ от 6501 до 7000</t>
  </si>
  <si>
    <t>диапазон ЧЧИ от 6001 до 6500</t>
  </si>
  <si>
    <t>диапазон ЧЧИ от 5501 до 6000</t>
  </si>
  <si>
    <t>диапазон ЧЧИ от 5001 до 5500</t>
  </si>
  <si>
    <t>диапазон ЧЧИ от 4501 до 5000</t>
  </si>
  <si>
    <t xml:space="preserve">диапазон ЧЧИ менее 4500 </t>
  </si>
  <si>
    <t>Расчет нерегулируемых цен для потребителей ОАО "КСК" на ноябрь с учетом покупки электроэнергии на конкурентных секторах оптового рынка электроэнергии</t>
  </si>
  <si>
    <t>Средневзвешенный  одноставочный нерегулируемый тариф покупки э/э на оптовом рынке на ноябрь</t>
  </si>
  <si>
    <t>фактическая цена за ноябрь</t>
  </si>
  <si>
    <t>Средневзвешенный  двухставочный нерегулируемый тариф покупки э/э на оптовом рынке на ноябрь</t>
  </si>
  <si>
    <t>Негулируемая цена покупки электроэнергии на оптовом рынке в ночной зоне на ноябрь</t>
  </si>
  <si>
    <t>Нерегулируемая цена в ночной зоне на ноябрь</t>
  </si>
  <si>
    <t>Негулируемая цена покупки электроэнергии на оптовом рынке в полупиковой зоне на ноябрь</t>
  </si>
  <si>
    <t>Нерегулируемая цена в полупиковой зоне на ноябрь</t>
  </si>
  <si>
    <t>Негулируемая цена покупки электроэнергии на оптовом рынке в пиковой зоне на ноябрь</t>
  </si>
  <si>
    <t>Нерегулируемая цена в пиковой зоне на ноябрь</t>
  </si>
  <si>
    <t>Нерегулируемая цена на ноябрь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</si>
</sst>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00%"/>
    <numFmt numFmtId="171" formatCode="0.00000"/>
    <numFmt numFmtId="172" formatCode="#,##0.000"/>
    <numFmt numFmtId="173" formatCode="0.0"/>
    <numFmt numFmtId="174" formatCode="0.0000"/>
    <numFmt numFmtId="175" formatCode="0.000000"/>
    <numFmt numFmtId="176" formatCode="0.0000000"/>
  </numFmts>
  <fonts count="9">
    <font>
      <sz val="10"/>
      <name val="Arial Cyr"/>
      <family val="0"/>
    </font>
    <font>
      <sz val="8"/>
      <name val="Arial Cyr"/>
      <family val="0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NumberFormat="1" applyFont="1" applyAlignment="1">
      <alignment vertical="center" wrapText="1"/>
    </xf>
    <xf numFmtId="0" fontId="0" fillId="0" borderId="1" xfId="0" applyFont="1" applyBorder="1" applyAlignment="1">
      <alignment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9" fontId="5" fillId="2" borderId="3" xfId="0" applyNumberFormat="1" applyFont="1" applyFill="1" applyBorder="1" applyAlignment="1">
      <alignment/>
    </xf>
    <xf numFmtId="169" fontId="5" fillId="2" borderId="11" xfId="0" applyNumberFormat="1" applyFont="1" applyFill="1" applyBorder="1" applyAlignment="1">
      <alignment/>
    </xf>
    <xf numFmtId="169" fontId="5" fillId="2" borderId="3" xfId="0" applyNumberFormat="1" applyFont="1" applyFill="1" applyBorder="1" applyAlignment="1">
      <alignment/>
    </xf>
    <xf numFmtId="169" fontId="5" fillId="2" borderId="11" xfId="0" applyNumberFormat="1" applyFont="1" applyFill="1" applyBorder="1" applyAlignment="1">
      <alignment/>
    </xf>
    <xf numFmtId="169" fontId="0" fillId="0" borderId="1" xfId="0" applyNumberFormat="1" applyFont="1" applyBorder="1" applyAlignment="1">
      <alignment horizontal="center"/>
    </xf>
    <xf numFmtId="0" fontId="5" fillId="0" borderId="12" xfId="0" applyFont="1" applyBorder="1" applyAlignment="1">
      <alignment vertical="top"/>
    </xf>
    <xf numFmtId="0" fontId="3" fillId="0" borderId="13" xfId="0" applyFont="1" applyBorder="1" applyAlignment="1">
      <alignment horizontal="left" wrapText="1"/>
    </xf>
    <xf numFmtId="169" fontId="5" fillId="0" borderId="14" xfId="0" applyNumberFormat="1" applyFont="1" applyBorder="1" applyAlignment="1">
      <alignment horizontal="center"/>
    </xf>
    <xf numFmtId="169" fontId="5" fillId="0" borderId="15" xfId="0" applyNumberFormat="1" applyFont="1" applyBorder="1" applyAlignment="1">
      <alignment horizontal="center"/>
    </xf>
    <xf numFmtId="169" fontId="5" fillId="2" borderId="3" xfId="0" applyNumberFormat="1" applyFont="1" applyFill="1" applyBorder="1" applyAlignment="1">
      <alignment horizontal="center"/>
    </xf>
    <xf numFmtId="169" fontId="5" fillId="2" borderId="11" xfId="0" applyNumberFormat="1" applyFont="1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3" fillId="0" borderId="18" xfId="0" applyFont="1" applyBorder="1" applyAlignment="1">
      <alignment horizontal="center" wrapText="1"/>
    </xf>
    <xf numFmtId="171" fontId="5" fillId="0" borderId="19" xfId="0" applyNumberFormat="1" applyFont="1" applyBorder="1" applyAlignment="1">
      <alignment/>
    </xf>
    <xf numFmtId="171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0" fontId="3" fillId="0" borderId="1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vertical="top"/>
    </xf>
    <xf numFmtId="169" fontId="4" fillId="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9" fontId="5" fillId="0" borderId="1" xfId="0" applyNumberFormat="1" applyFont="1" applyBorder="1" applyAlignment="1">
      <alignment/>
    </xf>
    <xf numFmtId="0" fontId="4" fillId="0" borderId="1" xfId="0" applyFont="1" applyBorder="1" applyAlignment="1">
      <alignment vertical="center" wrapText="1"/>
    </xf>
    <xf numFmtId="169" fontId="4" fillId="2" borderId="1" xfId="0" applyNumberFormat="1" applyFont="1" applyFill="1" applyBorder="1" applyAlignment="1">
      <alignment horizontal="center" vertical="center" wrapText="1"/>
    </xf>
    <xf numFmtId="169" fontId="4" fillId="2" borderId="24" xfId="0" applyNumberFormat="1" applyFont="1" applyFill="1" applyBorder="1" applyAlignment="1">
      <alignment horizontal="center" vertical="center" wrapText="1"/>
    </xf>
    <xf numFmtId="169" fontId="4" fillId="2" borderId="3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171" fontId="5" fillId="2" borderId="3" xfId="0" applyNumberFormat="1" applyFont="1" applyFill="1" applyBorder="1" applyAlignment="1">
      <alignment horizontal="center"/>
    </xf>
    <xf numFmtId="171" fontId="5" fillId="2" borderId="11" xfId="0" applyNumberFormat="1" applyFont="1" applyFill="1" applyBorder="1" applyAlignment="1">
      <alignment horizontal="center"/>
    </xf>
    <xf numFmtId="169" fontId="0" fillId="0" borderId="24" xfId="0" applyNumberFormat="1" applyFont="1" applyBorder="1" applyAlignment="1">
      <alignment horizontal="center"/>
    </xf>
    <xf numFmtId="169" fontId="4" fillId="0" borderId="1" xfId="0" applyNumberFormat="1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169" fontId="4" fillId="0" borderId="1" xfId="0" applyNumberFormat="1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169" fontId="4" fillId="2" borderId="1" xfId="0" applyNumberFormat="1" applyFont="1" applyFill="1" applyBorder="1" applyAlignment="1">
      <alignment horizontal="center" vertical="center" wrapText="1"/>
    </xf>
    <xf numFmtId="169" fontId="4" fillId="2" borderId="24" xfId="0" applyNumberFormat="1" applyFont="1" applyFill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 wrapText="1"/>
    </xf>
    <xf numFmtId="169" fontId="4" fillId="0" borderId="24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2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169" fontId="0" fillId="0" borderId="1" xfId="0" applyNumberForma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69" fontId="0" fillId="0" borderId="24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9" fontId="4" fillId="0" borderId="3" xfId="0" applyNumberFormat="1" applyFont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 wrapText="1"/>
    </xf>
    <xf numFmtId="169" fontId="4" fillId="0" borderId="4" xfId="0" applyNumberFormat="1" applyFont="1" applyBorder="1" applyAlignment="1">
      <alignment horizontal="center" vertical="center" wrapText="1"/>
    </xf>
    <xf numFmtId="169" fontId="4" fillId="0" borderId="19" xfId="0" applyNumberFormat="1" applyFont="1" applyBorder="1" applyAlignment="1">
      <alignment horizontal="center" vertical="center" wrapText="1"/>
    </xf>
    <xf numFmtId="169" fontId="4" fillId="2" borderId="4" xfId="0" applyNumberFormat="1" applyFont="1" applyFill="1" applyBorder="1" applyAlignment="1">
      <alignment horizontal="center" vertical="center" wrapText="1"/>
    </xf>
    <xf numFmtId="169" fontId="4" fillId="2" borderId="19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169" fontId="5" fillId="2" borderId="16" xfId="0" applyNumberFormat="1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169" fontId="0" fillId="0" borderId="40" xfId="0" applyNumberFormat="1" applyFill="1" applyBorder="1" applyAlignment="1">
      <alignment horizontal="center"/>
    </xf>
    <xf numFmtId="169" fontId="0" fillId="0" borderId="41" xfId="0" applyNumberForma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2" fontId="5" fillId="2" borderId="16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171" fontId="5" fillId="0" borderId="4" xfId="0" applyNumberFormat="1" applyFont="1" applyBorder="1" applyAlignment="1">
      <alignment horizontal="center"/>
    </xf>
    <xf numFmtId="171" fontId="5" fillId="0" borderId="42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169" fontId="0" fillId="0" borderId="47" xfId="0" applyNumberFormat="1" applyBorder="1" applyAlignment="1">
      <alignment horizontal="center"/>
    </xf>
    <xf numFmtId="169" fontId="0" fillId="0" borderId="48" xfId="0" applyNumberFormat="1" applyBorder="1" applyAlignment="1">
      <alignment horizontal="center"/>
    </xf>
    <xf numFmtId="169" fontId="0" fillId="0" borderId="49" xfId="0" applyNumberFormat="1" applyBorder="1" applyAlignment="1">
      <alignment horizontal="center"/>
    </xf>
    <xf numFmtId="169" fontId="4" fillId="0" borderId="42" xfId="0" applyNumberFormat="1" applyFont="1" applyBorder="1" applyAlignment="1">
      <alignment horizontal="center" vertical="center" wrapText="1"/>
    </xf>
    <xf numFmtId="169" fontId="5" fillId="2" borderId="5" xfId="0" applyNumberFormat="1" applyFont="1" applyFill="1" applyBorder="1" applyAlignment="1">
      <alignment horizontal="center"/>
    </xf>
    <xf numFmtId="169" fontId="5" fillId="2" borderId="39" xfId="0" applyNumberFormat="1" applyFont="1" applyFill="1" applyBorder="1" applyAlignment="1">
      <alignment horizontal="center"/>
    </xf>
    <xf numFmtId="169" fontId="5" fillId="2" borderId="17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47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9" fontId="5" fillId="0" borderId="4" xfId="0" applyNumberFormat="1" applyFont="1" applyBorder="1" applyAlignment="1">
      <alignment horizontal="center"/>
    </xf>
    <xf numFmtId="169" fontId="5" fillId="0" borderId="42" xfId="0" applyNumberFormat="1" applyFont="1" applyBorder="1" applyAlignment="1">
      <alignment horizontal="center"/>
    </xf>
    <xf numFmtId="169" fontId="5" fillId="0" borderId="19" xfId="0" applyNumberFormat="1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5" fillId="0" borderId="22" xfId="0" applyFont="1" applyBorder="1" applyAlignment="1">
      <alignment horizontal="center" vertical="top"/>
    </xf>
    <xf numFmtId="0" fontId="5" fillId="0" borderId="32" xfId="0" applyFont="1" applyBorder="1" applyAlignment="1">
      <alignment horizontal="center"/>
    </xf>
    <xf numFmtId="171" fontId="0" fillId="0" borderId="4" xfId="0" applyNumberFormat="1" applyFont="1" applyBorder="1" applyAlignment="1">
      <alignment horizontal="center"/>
    </xf>
    <xf numFmtId="171" fontId="0" fillId="0" borderId="42" xfId="0" applyNumberFormat="1" applyFont="1" applyBorder="1" applyAlignment="1">
      <alignment horizontal="center"/>
    </xf>
    <xf numFmtId="171" fontId="5" fillId="2" borderId="5" xfId="0" applyNumberFormat="1" applyFont="1" applyFill="1" applyBorder="1" applyAlignment="1">
      <alignment horizontal="center"/>
    </xf>
    <xf numFmtId="171" fontId="5" fillId="2" borderId="3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3"/>
  <sheetViews>
    <sheetView tabSelected="1" workbookViewId="0" topLeftCell="A1">
      <selection activeCell="J16" sqref="J16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4.125" style="0" customWidth="1"/>
    <col min="4" max="4" width="12.00390625" style="0" customWidth="1"/>
    <col min="5" max="5" width="10.25390625" style="0" customWidth="1"/>
    <col min="6" max="7" width="10.875" style="0" customWidth="1"/>
    <col min="8" max="8" width="11.625" style="0" customWidth="1"/>
  </cols>
  <sheetData>
    <row r="1" spans="2:15" ht="20.25" customHeight="1">
      <c r="B1" s="147" t="s">
        <v>43</v>
      </c>
      <c r="C1" s="147"/>
      <c r="D1" s="147"/>
      <c r="E1" s="147"/>
      <c r="F1" s="147"/>
      <c r="G1" s="147"/>
      <c r="H1" s="147"/>
      <c r="I1" s="11"/>
      <c r="J1" s="11"/>
      <c r="K1" s="11"/>
      <c r="L1" s="11"/>
      <c r="M1" s="11"/>
      <c r="N1" s="11"/>
      <c r="O1" s="11"/>
    </row>
    <row r="2" spans="2:8" ht="38.25" customHeight="1">
      <c r="B2" s="147"/>
      <c r="C2" s="147"/>
      <c r="D2" s="147"/>
      <c r="E2" s="147"/>
      <c r="F2" s="147"/>
      <c r="G2" s="147"/>
      <c r="H2" s="147"/>
    </row>
    <row r="3" ht="14.25" customHeight="1"/>
    <row r="4" spans="2:15" ht="12.75" customHeight="1">
      <c r="B4" s="95" t="s">
        <v>7</v>
      </c>
      <c r="C4" s="95"/>
      <c r="D4" s="95"/>
      <c r="E4" s="95"/>
      <c r="F4" s="95"/>
      <c r="G4" s="95"/>
      <c r="H4" s="95"/>
      <c r="I4" s="4"/>
      <c r="J4" s="4"/>
      <c r="K4" s="4"/>
      <c r="L4" s="4"/>
      <c r="M4" s="4"/>
      <c r="N4" s="4"/>
      <c r="O4" s="4"/>
    </row>
    <row r="5" spans="2:15" ht="26.25" customHeight="1" thickBot="1">
      <c r="B5" s="95"/>
      <c r="C5" s="95"/>
      <c r="D5" s="95"/>
      <c r="E5" s="95"/>
      <c r="F5" s="95"/>
      <c r="G5" s="95"/>
      <c r="H5" s="95"/>
      <c r="I5" s="1"/>
      <c r="J5" s="1"/>
      <c r="K5" s="1"/>
      <c r="L5" s="1"/>
      <c r="M5" s="1"/>
      <c r="N5" s="1"/>
      <c r="O5" s="1"/>
    </row>
    <row r="6" spans="2:8" ht="12.75">
      <c r="B6" s="71"/>
      <c r="C6" s="72"/>
      <c r="D6" s="73"/>
      <c r="E6" s="136" t="s">
        <v>34</v>
      </c>
      <c r="F6" s="136"/>
      <c r="G6" s="136"/>
      <c r="H6" s="137"/>
    </row>
    <row r="7" spans="2:8" ht="18.75" customHeight="1" thickBot="1">
      <c r="B7" s="74"/>
      <c r="C7" s="55"/>
      <c r="D7" s="75"/>
      <c r="E7" s="18" t="s">
        <v>1</v>
      </c>
      <c r="F7" s="18" t="s">
        <v>5</v>
      </c>
      <c r="G7" s="18" t="s">
        <v>6</v>
      </c>
      <c r="H7" s="19" t="s">
        <v>2</v>
      </c>
    </row>
    <row r="8" spans="2:8" ht="18.75" customHeight="1">
      <c r="B8" s="112" t="s">
        <v>13</v>
      </c>
      <c r="C8" s="149" t="s">
        <v>33</v>
      </c>
      <c r="D8" s="145"/>
      <c r="E8" s="145"/>
      <c r="F8" s="145"/>
      <c r="G8" s="145"/>
      <c r="H8" s="146"/>
    </row>
    <row r="9" spans="2:8" ht="29.25" customHeight="1">
      <c r="B9" s="148"/>
      <c r="C9" s="62" t="s">
        <v>19</v>
      </c>
      <c r="D9" s="62"/>
      <c r="E9" s="42">
        <f>120.203+5.657+0.308</f>
        <v>126.168</v>
      </c>
      <c r="F9" s="42">
        <f>169.39+5.657+0.308</f>
        <v>175.355</v>
      </c>
      <c r="G9" s="42">
        <f>186.939+5.657+0.308</f>
        <v>192.904</v>
      </c>
      <c r="H9" s="42">
        <f>238.928+5.657+0.308</f>
        <v>244.893</v>
      </c>
    </row>
    <row r="10" spans="2:14" ht="32.25" customHeight="1">
      <c r="B10" s="148"/>
      <c r="C10" s="78" t="s">
        <v>44</v>
      </c>
      <c r="D10" s="78"/>
      <c r="E10" s="58" t="s">
        <v>45</v>
      </c>
      <c r="F10" s="58"/>
      <c r="G10" s="58"/>
      <c r="H10" s="59"/>
      <c r="N10" s="41"/>
    </row>
    <row r="11" spans="2:8" ht="21.75" customHeight="1">
      <c r="B11" s="148"/>
      <c r="C11" s="38" t="s">
        <v>32</v>
      </c>
      <c r="D11" s="51">
        <v>131.56</v>
      </c>
      <c r="E11" s="44">
        <f>E9+$D$11</f>
        <v>257.728</v>
      </c>
      <c r="F11" s="44">
        <f>F9+$D$11</f>
        <v>306.91499999999996</v>
      </c>
      <c r="G11" s="44">
        <f>G9+$D$11</f>
        <v>324.464</v>
      </c>
      <c r="H11" s="45">
        <f>H9+$D$11</f>
        <v>376.453</v>
      </c>
    </row>
    <row r="12" spans="2:8" ht="21.75" customHeight="1">
      <c r="B12" s="148"/>
      <c r="C12" s="38" t="s">
        <v>37</v>
      </c>
      <c r="D12" s="51">
        <v>135.95</v>
      </c>
      <c r="E12" s="44">
        <f>E9+$D$12</f>
        <v>262.118</v>
      </c>
      <c r="F12" s="44">
        <f>F9+$D$12</f>
        <v>311.30499999999995</v>
      </c>
      <c r="G12" s="44">
        <f>G9+$D$12</f>
        <v>328.854</v>
      </c>
      <c r="H12" s="45">
        <f>H9+$D$12</f>
        <v>380.84299999999996</v>
      </c>
    </row>
    <row r="13" spans="2:8" ht="21.75" customHeight="1">
      <c r="B13" s="148"/>
      <c r="C13" s="38" t="s">
        <v>38</v>
      </c>
      <c r="D13" s="43">
        <v>139.453</v>
      </c>
      <c r="E13" s="44">
        <f>E9+$D$13</f>
        <v>265.621</v>
      </c>
      <c r="F13" s="44">
        <f>F9+$D$13</f>
        <v>314.808</v>
      </c>
      <c r="G13" s="44">
        <f>G9+$D$13</f>
        <v>332.35699999999997</v>
      </c>
      <c r="H13" s="45">
        <f>H9+$D$13</f>
        <v>384.346</v>
      </c>
    </row>
    <row r="14" spans="2:8" ht="21.75" customHeight="1">
      <c r="B14" s="148"/>
      <c r="C14" s="38" t="s">
        <v>39</v>
      </c>
      <c r="D14" s="43">
        <v>143.572</v>
      </c>
      <c r="E14" s="44">
        <f>E9+$D$14</f>
        <v>269.74</v>
      </c>
      <c r="F14" s="44">
        <f>F9+$D$14</f>
        <v>318.927</v>
      </c>
      <c r="G14" s="44">
        <f>G9+$D$14</f>
        <v>336.476</v>
      </c>
      <c r="H14" s="45">
        <f>H9+$D$14</f>
        <v>388.46500000000003</v>
      </c>
    </row>
    <row r="15" spans="2:8" ht="21.75" customHeight="1">
      <c r="B15" s="148"/>
      <c r="C15" s="38" t="s">
        <v>40</v>
      </c>
      <c r="D15" s="52">
        <v>148.48</v>
      </c>
      <c r="E15" s="44">
        <f>E9+$D$15</f>
        <v>274.648</v>
      </c>
      <c r="F15" s="44">
        <f>F9+$D$15</f>
        <v>323.835</v>
      </c>
      <c r="G15" s="44">
        <f>G9+$D$15</f>
        <v>341.384</v>
      </c>
      <c r="H15" s="45">
        <f>H9+$D$15</f>
        <v>393.373</v>
      </c>
    </row>
    <row r="16" spans="2:8" ht="21.75" customHeight="1">
      <c r="B16" s="148"/>
      <c r="C16" s="38" t="s">
        <v>41</v>
      </c>
      <c r="D16" s="51">
        <v>154.4</v>
      </c>
      <c r="E16" s="44">
        <f>E9+$D$16</f>
        <v>280.568</v>
      </c>
      <c r="F16" s="44">
        <f>F9+$D$16</f>
        <v>329.755</v>
      </c>
      <c r="G16" s="44">
        <f>G9+$D$16</f>
        <v>347.304</v>
      </c>
      <c r="H16" s="45">
        <f>H9+$D$16</f>
        <v>399.293</v>
      </c>
    </row>
    <row r="17" spans="2:8" ht="21" customHeight="1" thickBot="1">
      <c r="B17" s="115"/>
      <c r="C17" s="6" t="s">
        <v>42</v>
      </c>
      <c r="D17" s="53">
        <v>161.751</v>
      </c>
      <c r="E17" s="46">
        <f>E9+$D$17</f>
        <v>287.919</v>
      </c>
      <c r="F17" s="46">
        <f>F9+$D$17</f>
        <v>337.106</v>
      </c>
      <c r="G17" s="46">
        <f>G9+$D$17</f>
        <v>354.655</v>
      </c>
      <c r="H17" s="40">
        <f>H9+$D$17</f>
        <v>406.644</v>
      </c>
    </row>
    <row r="18" spans="2:8" ht="21.75" customHeight="1">
      <c r="B18" s="96" t="s">
        <v>27</v>
      </c>
      <c r="C18" s="141" t="s">
        <v>35</v>
      </c>
      <c r="D18" s="142"/>
      <c r="E18" s="142"/>
      <c r="F18" s="142"/>
      <c r="G18" s="142"/>
      <c r="H18" s="143"/>
    </row>
    <row r="19" spans="2:8" ht="27" customHeight="1">
      <c r="B19" s="97"/>
      <c r="C19" s="76" t="s">
        <v>20</v>
      </c>
      <c r="D19" s="61"/>
      <c r="E19" s="2">
        <f>59.689+5.657+0.308</f>
        <v>65.65400000000001</v>
      </c>
      <c r="F19" s="2">
        <f>60.27+5.657+0.308</f>
        <v>66.23500000000001</v>
      </c>
      <c r="G19" s="2">
        <f>73.706+5.657+0.308</f>
        <v>79.671</v>
      </c>
      <c r="H19" s="2">
        <f>98.186+5.657+0.308</f>
        <v>104.15100000000001</v>
      </c>
    </row>
    <row r="20" spans="2:8" ht="34.5" customHeight="1">
      <c r="B20" s="97"/>
      <c r="C20" s="77" t="s">
        <v>46</v>
      </c>
      <c r="D20" s="64"/>
      <c r="E20" s="81">
        <v>92.094</v>
      </c>
      <c r="F20" s="128"/>
      <c r="G20" s="128"/>
      <c r="H20" s="82"/>
    </row>
    <row r="21" spans="2:8" ht="30.75" customHeight="1" thickBot="1">
      <c r="B21" s="97"/>
      <c r="C21" s="105" t="s">
        <v>9</v>
      </c>
      <c r="D21" s="90"/>
      <c r="E21" s="22">
        <f>E19+E20</f>
        <v>157.748</v>
      </c>
      <c r="F21" s="22">
        <f>F19+E20</f>
        <v>158.329</v>
      </c>
      <c r="G21" s="22">
        <f>G19+E20</f>
        <v>171.765</v>
      </c>
      <c r="H21" s="23">
        <f>H19+E20</f>
        <v>196.245</v>
      </c>
    </row>
    <row r="22" spans="2:8" ht="19.5" customHeight="1">
      <c r="B22" s="97"/>
      <c r="C22" s="3" t="s">
        <v>23</v>
      </c>
      <c r="D22" s="5" t="s">
        <v>16</v>
      </c>
      <c r="E22" s="12">
        <v>360.5302</v>
      </c>
      <c r="F22" s="12">
        <v>653.66153</v>
      </c>
      <c r="G22" s="12">
        <v>678.05441</v>
      </c>
      <c r="H22" s="47">
        <v>843.08895</v>
      </c>
    </row>
    <row r="23" spans="2:8" ht="28.5" customHeight="1">
      <c r="B23" s="97"/>
      <c r="C23" s="3" t="s">
        <v>36</v>
      </c>
      <c r="D23" s="5" t="s">
        <v>16</v>
      </c>
      <c r="E23" s="93">
        <v>246.65801</v>
      </c>
      <c r="F23" s="93"/>
      <c r="G23" s="93"/>
      <c r="H23" s="94"/>
    </row>
    <row r="24" spans="2:8" ht="22.5" customHeight="1" thickBot="1">
      <c r="B24" s="98"/>
      <c r="C24" s="8" t="s">
        <v>24</v>
      </c>
      <c r="D24" s="7" t="s">
        <v>16</v>
      </c>
      <c r="E24" s="48">
        <f>E22+E23</f>
        <v>607.18821</v>
      </c>
      <c r="F24" s="48">
        <f>F22+E23</f>
        <v>900.31954</v>
      </c>
      <c r="G24" s="48">
        <f>G22+E23</f>
        <v>924.71242</v>
      </c>
      <c r="H24" s="49">
        <f>H22+E23</f>
        <v>1089.74696</v>
      </c>
    </row>
    <row r="25" spans="2:8" ht="21" customHeight="1" thickBot="1">
      <c r="B25" s="15" t="s">
        <v>14</v>
      </c>
      <c r="C25" s="144" t="s">
        <v>18</v>
      </c>
      <c r="D25" s="145"/>
      <c r="E25" s="145"/>
      <c r="F25" s="145"/>
      <c r="G25" s="145"/>
      <c r="H25" s="146"/>
    </row>
    <row r="26" spans="2:8" ht="22.5" customHeight="1">
      <c r="B26" s="15" t="s">
        <v>28</v>
      </c>
      <c r="C26" s="91" t="s">
        <v>22</v>
      </c>
      <c r="D26" s="92"/>
      <c r="E26" s="27"/>
      <c r="F26" s="27"/>
      <c r="G26" s="27"/>
      <c r="H26" s="28"/>
    </row>
    <row r="27" spans="2:8" ht="26.25" customHeight="1">
      <c r="B27" s="16"/>
      <c r="C27" s="60" t="s">
        <v>19</v>
      </c>
      <c r="D27" s="61"/>
      <c r="E27" s="24">
        <f>E9</f>
        <v>126.168</v>
      </c>
      <c r="F27" s="24">
        <f>F9</f>
        <v>175.355</v>
      </c>
      <c r="G27" s="24">
        <f>G9</f>
        <v>192.904</v>
      </c>
      <c r="H27" s="50">
        <f>H9</f>
        <v>244.893</v>
      </c>
    </row>
    <row r="28" spans="2:8" ht="38.25" customHeight="1">
      <c r="B28" s="16"/>
      <c r="C28" s="63" t="s">
        <v>47</v>
      </c>
      <c r="D28" s="64"/>
      <c r="E28" s="138">
        <v>67.525</v>
      </c>
      <c r="F28" s="139"/>
      <c r="G28" s="139"/>
      <c r="H28" s="140"/>
    </row>
    <row r="29" spans="2:8" ht="27.75" customHeight="1" thickBot="1">
      <c r="B29" s="17"/>
      <c r="C29" s="89" t="s">
        <v>48</v>
      </c>
      <c r="D29" s="90"/>
      <c r="E29" s="29">
        <f>E27+E28</f>
        <v>193.693</v>
      </c>
      <c r="F29" s="29">
        <f>F27+E28</f>
        <v>242.88</v>
      </c>
      <c r="G29" s="29">
        <f>G27+E28</f>
        <v>260.429</v>
      </c>
      <c r="H29" s="30">
        <f>H27+E28</f>
        <v>312.418</v>
      </c>
    </row>
    <row r="30" spans="2:8" ht="22.5" customHeight="1">
      <c r="B30" s="15" t="s">
        <v>29</v>
      </c>
      <c r="C30" s="91" t="s">
        <v>25</v>
      </c>
      <c r="D30" s="92"/>
      <c r="E30" s="27"/>
      <c r="F30" s="27"/>
      <c r="G30" s="27"/>
      <c r="H30" s="28"/>
    </row>
    <row r="31" spans="2:8" ht="27" customHeight="1">
      <c r="B31" s="16"/>
      <c r="C31" s="60" t="s">
        <v>19</v>
      </c>
      <c r="D31" s="61"/>
      <c r="E31" s="24">
        <f>E27</f>
        <v>126.168</v>
      </c>
      <c r="F31" s="24">
        <f>F27</f>
        <v>175.355</v>
      </c>
      <c r="G31" s="24">
        <f>G27</f>
        <v>192.904</v>
      </c>
      <c r="H31" s="50">
        <f>H27</f>
        <v>244.893</v>
      </c>
    </row>
    <row r="32" spans="2:8" ht="36" customHeight="1">
      <c r="B32" s="16"/>
      <c r="C32" s="63" t="s">
        <v>49</v>
      </c>
      <c r="D32" s="64"/>
      <c r="E32" s="138">
        <v>137.324</v>
      </c>
      <c r="F32" s="139"/>
      <c r="G32" s="139"/>
      <c r="H32" s="140"/>
    </row>
    <row r="33" spans="2:8" ht="27" customHeight="1" thickBot="1">
      <c r="B33" s="17"/>
      <c r="C33" s="89" t="s">
        <v>50</v>
      </c>
      <c r="D33" s="90"/>
      <c r="E33" s="20">
        <f>E31+$E$32</f>
        <v>263.492</v>
      </c>
      <c r="F33" s="20">
        <f>F31+$E$32</f>
        <v>312.679</v>
      </c>
      <c r="G33" s="20">
        <f>G31+$E$32</f>
        <v>330.228</v>
      </c>
      <c r="H33" s="21">
        <f>H31+$E$32</f>
        <v>382.217</v>
      </c>
    </row>
    <row r="34" spans="2:8" ht="22.5" customHeight="1">
      <c r="B34" s="15" t="s">
        <v>30</v>
      </c>
      <c r="C34" s="91" t="s">
        <v>26</v>
      </c>
      <c r="D34" s="92"/>
      <c r="E34" s="27"/>
      <c r="F34" s="27"/>
      <c r="G34" s="27"/>
      <c r="H34" s="28"/>
    </row>
    <row r="35" spans="2:8" ht="30" customHeight="1">
      <c r="B35" s="16"/>
      <c r="C35" s="60" t="s">
        <v>19</v>
      </c>
      <c r="D35" s="61"/>
      <c r="E35" s="24">
        <f>E27</f>
        <v>126.168</v>
      </c>
      <c r="F35" s="24">
        <f>F27</f>
        <v>175.355</v>
      </c>
      <c r="G35" s="24">
        <f>G27</f>
        <v>192.904</v>
      </c>
      <c r="H35" s="50">
        <f>H27</f>
        <v>244.893</v>
      </c>
    </row>
    <row r="36" spans="2:8" ht="26.25" customHeight="1">
      <c r="B36" s="16"/>
      <c r="C36" s="63" t="s">
        <v>51</v>
      </c>
      <c r="D36" s="64"/>
      <c r="E36" s="138">
        <v>281.82</v>
      </c>
      <c r="F36" s="139"/>
      <c r="G36" s="139"/>
      <c r="H36" s="140"/>
    </row>
    <row r="37" spans="2:8" ht="26.25" customHeight="1" thickBot="1">
      <c r="B37" s="17"/>
      <c r="C37" s="89" t="s">
        <v>52</v>
      </c>
      <c r="D37" s="90"/>
      <c r="E37" s="20">
        <f>E35+$E$36</f>
        <v>407.988</v>
      </c>
      <c r="F37" s="20">
        <f>F35+$E$36</f>
        <v>457.17499999999995</v>
      </c>
      <c r="G37" s="20">
        <f>G35+$E$36</f>
        <v>474.724</v>
      </c>
      <c r="H37" s="21">
        <f>H35+$E$36</f>
        <v>526.713</v>
      </c>
    </row>
    <row r="38" spans="2:15" ht="12.75" customHeight="1">
      <c r="B38" s="95" t="s">
        <v>8</v>
      </c>
      <c r="C38" s="95"/>
      <c r="D38" s="95"/>
      <c r="E38" s="95"/>
      <c r="F38" s="95"/>
      <c r="G38" s="95"/>
      <c r="H38" s="95"/>
      <c r="I38" s="4"/>
      <c r="J38" s="4"/>
      <c r="K38" s="4"/>
      <c r="L38" s="4"/>
      <c r="M38" s="4"/>
      <c r="N38" s="4"/>
      <c r="O38" s="4"/>
    </row>
    <row r="39" spans="2:8" ht="29.25" customHeight="1" thickBot="1">
      <c r="B39" s="95"/>
      <c r="C39" s="95"/>
      <c r="D39" s="95"/>
      <c r="E39" s="95"/>
      <c r="F39" s="95"/>
      <c r="G39" s="95"/>
      <c r="H39" s="95"/>
    </row>
    <row r="40" spans="2:8" ht="12.75" customHeight="1">
      <c r="B40" s="112"/>
      <c r="C40" s="113"/>
      <c r="D40" s="114"/>
      <c r="E40" s="85" t="s">
        <v>10</v>
      </c>
      <c r="F40" s="86"/>
      <c r="G40" s="66" t="s">
        <v>11</v>
      </c>
      <c r="H40" s="67"/>
    </row>
    <row r="41" spans="2:8" ht="13.5" thickBot="1">
      <c r="B41" s="115"/>
      <c r="C41" s="116"/>
      <c r="D41" s="117"/>
      <c r="E41" s="87"/>
      <c r="F41" s="88"/>
      <c r="G41" s="68"/>
      <c r="H41" s="69"/>
    </row>
    <row r="42" spans="2:8" ht="12.75">
      <c r="B42" s="36" t="s">
        <v>3</v>
      </c>
      <c r="C42" s="144" t="s">
        <v>33</v>
      </c>
      <c r="D42" s="145"/>
      <c r="E42" s="145"/>
      <c r="F42" s="145"/>
      <c r="G42" s="145"/>
      <c r="H42" s="146"/>
    </row>
    <row r="43" spans="2:8" ht="27.75" customHeight="1">
      <c r="B43" s="25"/>
      <c r="C43" s="62" t="s">
        <v>19</v>
      </c>
      <c r="D43" s="62"/>
      <c r="E43" s="65">
        <f>29.852+0.311+5.657</f>
        <v>35.82</v>
      </c>
      <c r="F43" s="65"/>
      <c r="G43" s="65">
        <f>5.657+0.311</f>
        <v>5.968</v>
      </c>
      <c r="H43" s="70"/>
    </row>
    <row r="44" spans="2:8" ht="30.75" customHeight="1">
      <c r="B44" s="25"/>
      <c r="C44" s="77" t="s">
        <v>44</v>
      </c>
      <c r="D44" s="64"/>
      <c r="E44" s="58" t="s">
        <v>45</v>
      </c>
      <c r="F44" s="58"/>
      <c r="G44" s="58"/>
      <c r="H44" s="59"/>
    </row>
    <row r="45" spans="2:8" ht="23.25" customHeight="1">
      <c r="B45" s="37"/>
      <c r="C45" s="38" t="s">
        <v>32</v>
      </c>
      <c r="D45" s="54">
        <f>D11</f>
        <v>131.56</v>
      </c>
      <c r="E45" s="56">
        <f aca="true" t="shared" si="0" ref="E45:E51">D45+$E$43</f>
        <v>167.38</v>
      </c>
      <c r="F45" s="56"/>
      <c r="G45" s="58"/>
      <c r="H45" s="59"/>
    </row>
    <row r="46" spans="2:8" ht="21" customHeight="1">
      <c r="B46" s="37"/>
      <c r="C46" s="38" t="s">
        <v>37</v>
      </c>
      <c r="D46" s="54">
        <f aca="true" t="shared" si="1" ref="D46:D51">D12</f>
        <v>135.95</v>
      </c>
      <c r="E46" s="56">
        <f t="shared" si="0"/>
        <v>171.76999999999998</v>
      </c>
      <c r="F46" s="56"/>
      <c r="G46" s="56">
        <f>D46+G43</f>
        <v>141.91799999999998</v>
      </c>
      <c r="H46" s="57"/>
    </row>
    <row r="47" spans="2:8" ht="20.25" customHeight="1">
      <c r="B47" s="37"/>
      <c r="C47" s="38" t="s">
        <v>38</v>
      </c>
      <c r="D47" s="54">
        <f t="shared" si="1"/>
        <v>139.453</v>
      </c>
      <c r="E47" s="56">
        <f t="shared" si="0"/>
        <v>175.273</v>
      </c>
      <c r="F47" s="56"/>
      <c r="G47" s="83"/>
      <c r="H47" s="84"/>
    </row>
    <row r="48" spans="2:8" ht="19.5" customHeight="1">
      <c r="B48" s="37"/>
      <c r="C48" s="38" t="s">
        <v>39</v>
      </c>
      <c r="D48" s="54">
        <f t="shared" si="1"/>
        <v>143.572</v>
      </c>
      <c r="E48" s="56">
        <f t="shared" si="0"/>
        <v>179.392</v>
      </c>
      <c r="F48" s="56"/>
      <c r="G48" s="58"/>
      <c r="H48" s="59"/>
    </row>
    <row r="49" spans="2:8" ht="23.25" customHeight="1">
      <c r="B49" s="37"/>
      <c r="C49" s="38" t="s">
        <v>40</v>
      </c>
      <c r="D49" s="54">
        <f t="shared" si="1"/>
        <v>148.48</v>
      </c>
      <c r="E49" s="56">
        <f t="shared" si="0"/>
        <v>184.29999999999998</v>
      </c>
      <c r="F49" s="56"/>
      <c r="G49" s="81"/>
      <c r="H49" s="82"/>
    </row>
    <row r="50" spans="2:8" ht="24" customHeight="1">
      <c r="B50" s="37"/>
      <c r="C50" s="38" t="s">
        <v>41</v>
      </c>
      <c r="D50" s="54">
        <f t="shared" si="1"/>
        <v>154.4</v>
      </c>
      <c r="E50" s="56">
        <f t="shared" si="0"/>
        <v>190.22</v>
      </c>
      <c r="F50" s="56"/>
      <c r="G50" s="81"/>
      <c r="H50" s="82"/>
    </row>
    <row r="51" spans="2:8" ht="26.25" customHeight="1" thickBot="1">
      <c r="B51" s="39"/>
      <c r="C51" s="6" t="s">
        <v>42</v>
      </c>
      <c r="D51" s="54">
        <f t="shared" si="1"/>
        <v>161.751</v>
      </c>
      <c r="E51" s="56">
        <f t="shared" si="0"/>
        <v>197.571</v>
      </c>
      <c r="F51" s="56"/>
      <c r="G51" s="79"/>
      <c r="H51" s="80"/>
    </row>
    <row r="52" spans="2:8" ht="13.5" thickBot="1">
      <c r="B52" s="96" t="s">
        <v>4</v>
      </c>
      <c r="C52" s="122" t="s">
        <v>21</v>
      </c>
      <c r="D52" s="123"/>
      <c r="E52" s="123"/>
      <c r="F52" s="123"/>
      <c r="G52" s="123"/>
      <c r="H52" s="124"/>
    </row>
    <row r="53" spans="2:8" ht="25.5">
      <c r="B53" s="97"/>
      <c r="C53" s="26" t="s">
        <v>20</v>
      </c>
      <c r="D53" s="33" t="s">
        <v>0</v>
      </c>
      <c r="E53" s="101">
        <f>5.968</f>
        <v>5.968</v>
      </c>
      <c r="F53" s="102"/>
      <c r="G53" s="118"/>
      <c r="H53" s="119"/>
    </row>
    <row r="54" spans="2:8" ht="38.25">
      <c r="B54" s="97"/>
      <c r="C54" s="3" t="s">
        <v>46</v>
      </c>
      <c r="D54" s="9" t="s">
        <v>0</v>
      </c>
      <c r="E54" s="103">
        <f>E20</f>
        <v>92.094</v>
      </c>
      <c r="F54" s="104"/>
      <c r="G54" s="120"/>
      <c r="H54" s="121"/>
    </row>
    <row r="55" spans="2:8" ht="29.25" customHeight="1" thickBot="1">
      <c r="B55" s="98"/>
      <c r="C55" s="8" t="s">
        <v>9</v>
      </c>
      <c r="D55" s="10" t="s">
        <v>0</v>
      </c>
      <c r="E55" s="99">
        <f>E53+E54</f>
        <v>98.062</v>
      </c>
      <c r="F55" s="100"/>
      <c r="G55" s="31"/>
      <c r="H55" s="32"/>
    </row>
    <row r="56" spans="2:8" ht="19.5" customHeight="1">
      <c r="B56" s="13"/>
      <c r="C56" s="3" t="s">
        <v>23</v>
      </c>
      <c r="D56" s="5" t="s">
        <v>16</v>
      </c>
      <c r="E56" s="150">
        <v>130.82247</v>
      </c>
      <c r="F56" s="151"/>
      <c r="G56" s="108"/>
      <c r="H56" s="109"/>
    </row>
    <row r="57" spans="2:8" ht="28.5" customHeight="1">
      <c r="B57" s="13"/>
      <c r="C57" s="3" t="s">
        <v>36</v>
      </c>
      <c r="D57" s="5" t="s">
        <v>16</v>
      </c>
      <c r="E57" s="110">
        <f>E23</f>
        <v>246.65801</v>
      </c>
      <c r="F57" s="111"/>
      <c r="G57" s="35"/>
      <c r="H57" s="34"/>
    </row>
    <row r="58" spans="2:8" ht="22.5" customHeight="1" thickBot="1">
      <c r="B58" s="14"/>
      <c r="C58" s="8" t="s">
        <v>15</v>
      </c>
      <c r="D58" s="7" t="s">
        <v>16</v>
      </c>
      <c r="E58" s="152">
        <f>E56+E57</f>
        <v>377.48048</v>
      </c>
      <c r="F58" s="153"/>
      <c r="G58" s="106"/>
      <c r="H58" s="107"/>
    </row>
    <row r="60" spans="2:8" ht="51" customHeight="1" thickBot="1">
      <c r="B60" s="95" t="s">
        <v>17</v>
      </c>
      <c r="C60" s="95"/>
      <c r="D60" s="95"/>
      <c r="E60" s="95"/>
      <c r="F60" s="95"/>
      <c r="G60" s="95"/>
      <c r="H60" s="95"/>
    </row>
    <row r="61" spans="2:8" ht="21" customHeight="1">
      <c r="B61" s="96" t="s">
        <v>12</v>
      </c>
      <c r="C61" s="134" t="s">
        <v>31</v>
      </c>
      <c r="D61" s="135"/>
      <c r="E61" s="125">
        <v>5.968</v>
      </c>
      <c r="F61" s="126"/>
      <c r="G61" s="126"/>
      <c r="H61" s="127"/>
    </row>
    <row r="62" spans="2:8" ht="38.25" customHeight="1">
      <c r="B62" s="97"/>
      <c r="C62" s="77" t="s">
        <v>44</v>
      </c>
      <c r="D62" s="64"/>
      <c r="E62" s="81">
        <f>D12</f>
        <v>135.95</v>
      </c>
      <c r="F62" s="128"/>
      <c r="G62" s="128"/>
      <c r="H62" s="82"/>
    </row>
    <row r="63" spans="2:8" ht="22.5" customHeight="1" thickBot="1">
      <c r="B63" s="98"/>
      <c r="C63" s="132" t="s">
        <v>53</v>
      </c>
      <c r="D63" s="133"/>
      <c r="E63" s="129">
        <f>E61+E62</f>
        <v>141.91799999999998</v>
      </c>
      <c r="F63" s="130"/>
      <c r="G63" s="130"/>
      <c r="H63" s="131"/>
    </row>
  </sheetData>
  <mergeCells count="76">
    <mergeCell ref="B1:H2"/>
    <mergeCell ref="B8:B17"/>
    <mergeCell ref="C8:H8"/>
    <mergeCell ref="B60:H60"/>
    <mergeCell ref="E10:H10"/>
    <mergeCell ref="E56:F56"/>
    <mergeCell ref="E58:F58"/>
    <mergeCell ref="C42:H42"/>
    <mergeCell ref="B4:H5"/>
    <mergeCell ref="B52:B55"/>
    <mergeCell ref="E6:H6"/>
    <mergeCell ref="E36:H36"/>
    <mergeCell ref="E28:H28"/>
    <mergeCell ref="C18:H18"/>
    <mergeCell ref="C25:H25"/>
    <mergeCell ref="C33:D33"/>
    <mergeCell ref="C34:D34"/>
    <mergeCell ref="C35:D35"/>
    <mergeCell ref="E20:H20"/>
    <mergeCell ref="E32:H32"/>
    <mergeCell ref="B61:B63"/>
    <mergeCell ref="E61:H61"/>
    <mergeCell ref="E62:H62"/>
    <mergeCell ref="E63:H63"/>
    <mergeCell ref="C63:D63"/>
    <mergeCell ref="C62:D62"/>
    <mergeCell ref="C61:D61"/>
    <mergeCell ref="G58:H58"/>
    <mergeCell ref="G56:H56"/>
    <mergeCell ref="E57:F57"/>
    <mergeCell ref="C36:D36"/>
    <mergeCell ref="C37:D37"/>
    <mergeCell ref="B40:D41"/>
    <mergeCell ref="E44:H44"/>
    <mergeCell ref="G53:H53"/>
    <mergeCell ref="G54:H54"/>
    <mergeCell ref="C52:H52"/>
    <mergeCell ref="E23:H23"/>
    <mergeCell ref="B38:H39"/>
    <mergeCell ref="B18:B24"/>
    <mergeCell ref="E55:F55"/>
    <mergeCell ref="E53:F53"/>
    <mergeCell ref="E54:F54"/>
    <mergeCell ref="C44:D44"/>
    <mergeCell ref="C21:D21"/>
    <mergeCell ref="C43:D43"/>
    <mergeCell ref="C27:D27"/>
    <mergeCell ref="E40:F41"/>
    <mergeCell ref="C28:D28"/>
    <mergeCell ref="C29:D29"/>
    <mergeCell ref="C26:D26"/>
    <mergeCell ref="C30:D30"/>
    <mergeCell ref="G51:H51"/>
    <mergeCell ref="E46:F46"/>
    <mergeCell ref="E48:F48"/>
    <mergeCell ref="E51:F51"/>
    <mergeCell ref="E47:F47"/>
    <mergeCell ref="E49:F49"/>
    <mergeCell ref="E50:F50"/>
    <mergeCell ref="G49:H49"/>
    <mergeCell ref="G50:H50"/>
    <mergeCell ref="G47:H47"/>
    <mergeCell ref="B6:D7"/>
    <mergeCell ref="C19:D19"/>
    <mergeCell ref="C20:D20"/>
    <mergeCell ref="C10:D10"/>
    <mergeCell ref="G46:H46"/>
    <mergeCell ref="G48:H48"/>
    <mergeCell ref="C31:D31"/>
    <mergeCell ref="C9:D9"/>
    <mergeCell ref="C32:D32"/>
    <mergeCell ref="E45:F45"/>
    <mergeCell ref="G45:H45"/>
    <mergeCell ref="E43:F43"/>
    <mergeCell ref="G40:H41"/>
    <mergeCell ref="G43:H43"/>
  </mergeCells>
  <printOptions/>
  <pageMargins left="0.75" right="0.53" top="0.41" bottom="0.5" header="0.32" footer="0.5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Saltykov SG  </dc:creator>
  <cp:keywords/>
  <dc:description/>
  <cp:lastModifiedBy>KadochnikovaEA</cp:lastModifiedBy>
  <cp:lastPrinted>2011-12-05T04:03:02Z</cp:lastPrinted>
  <dcterms:created xsi:type="dcterms:W3CDTF">2006-08-31T10:14:07Z</dcterms:created>
  <dcterms:modified xsi:type="dcterms:W3CDTF">2011-12-05T04:06:37Z</dcterms:modified>
  <cp:category/>
  <cp:version/>
  <cp:contentType/>
  <cp:contentStatus/>
</cp:coreProperties>
</file>