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<sst xmlns="http://schemas.openxmlformats.org/spreadsheetml/2006/main" count="33" uniqueCount="29">
  <si>
    <t>Расчет доли электроэнергии, поставляемой потребителям по нерегулируемой цене  в марте 2008 г</t>
  </si>
  <si>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</si>
  <si>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</si>
  <si>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</si>
  <si>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</t>
  </si>
  <si>
    <t>Объем покупки на оптовом рынке</t>
  </si>
  <si>
    <t>Объем покупки на розничном рынке</t>
  </si>
  <si>
    <t>доля в объеме покупки электроэнергии</t>
  </si>
  <si>
    <t>Всего поставлено электроэнергии, кВтч</t>
  </si>
  <si>
    <t>населению</t>
  </si>
  <si>
    <t>ТСО на компенсацию потерь</t>
  </si>
  <si>
    <t>сетевым организациям на компенсацию потерь</t>
  </si>
  <si>
    <t>потребителям</t>
  </si>
  <si>
    <t>потребители &gt;750 кВА за март 2007</t>
  </si>
  <si>
    <t>прочие потребители</t>
  </si>
  <si>
    <t>в том числе по регулируемой цене, кВтч</t>
  </si>
  <si>
    <t>исходные данные для расчета:</t>
  </si>
  <si>
    <t xml:space="preserve">потери ТСО по балансу, утв. ФСТ на  </t>
  </si>
  <si>
    <t>март 2007 г</t>
  </si>
  <si>
    <t>кВтч</t>
  </si>
  <si>
    <t>потери ТСО фактические за март</t>
  </si>
  <si>
    <t>потери СО нормативные  фактические  за март</t>
  </si>
  <si>
    <r>
      <t xml:space="preserve">доля, в соответствии с которой определяется максимальный объем продажи электроэнергии по регулируемым ценам на оптовом рынке - </t>
    </r>
    <r>
      <rPr>
        <sz val="16"/>
        <rFont val="Symbol"/>
        <family val="1"/>
      </rPr>
      <t>a</t>
    </r>
  </si>
  <si>
    <t>потребители &gt;750 кВА март 2007</t>
  </si>
  <si>
    <t>потребители &gt;750 кВА март 2008</t>
  </si>
  <si>
    <t>доля поставки электроэнергии по рег.цене на розничном рынке β =</t>
  </si>
  <si>
    <t xml:space="preserve">расчет доли электроэнергии, поставляемой потребителям по регулируемой цене выполнен на основании 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</si>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</sst>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9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6"/>
      <name val="Symbol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4" fontId="1" fillId="0" borderId="9" xfId="18" applyNumberFormat="1" applyFont="1" applyFill="1" applyBorder="1" applyAlignment="1">
      <alignment wrapText="1"/>
    </xf>
    <xf numFmtId="164" fontId="1" fillId="0" borderId="10" xfId="18" applyNumberFormat="1" applyFont="1" applyFill="1" applyBorder="1" applyAlignment="1">
      <alignment wrapText="1"/>
    </xf>
    <xf numFmtId="164" fontId="1" fillId="0" borderId="11" xfId="18" applyNumberFormat="1" applyFont="1" applyFill="1" applyBorder="1" applyAlignment="1">
      <alignment wrapText="1"/>
    </xf>
    <xf numFmtId="164" fontId="1" fillId="0" borderId="12" xfId="18" applyNumberFormat="1" applyFont="1" applyBorder="1" applyAlignment="1">
      <alignment horizontal="center" wrapText="1"/>
    </xf>
    <xf numFmtId="9" fontId="1" fillId="0" borderId="13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4" fontId="1" fillId="0" borderId="0" xfId="0" applyNumberFormat="1" applyFont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center" wrapText="1"/>
    </xf>
    <xf numFmtId="164" fontId="1" fillId="0" borderId="23" xfId="18" applyNumberFormat="1" applyFont="1" applyFill="1" applyBorder="1" applyAlignment="1">
      <alignment wrapText="1"/>
    </xf>
    <xf numFmtId="164" fontId="1" fillId="0" borderId="23" xfId="18" applyNumberFormat="1" applyFont="1" applyBorder="1" applyAlignment="1">
      <alignment wrapText="1"/>
    </xf>
    <xf numFmtId="164" fontId="1" fillId="0" borderId="24" xfId="18" applyNumberFormat="1" applyFont="1" applyFill="1" applyBorder="1" applyAlignment="1">
      <alignment wrapText="1"/>
    </xf>
    <xf numFmtId="164" fontId="1" fillId="0" borderId="25" xfId="18" applyNumberFormat="1" applyFont="1" applyBorder="1" applyAlignment="1">
      <alignment horizontal="left"/>
    </xf>
    <xf numFmtId="0" fontId="1" fillId="0" borderId="26" xfId="0" applyFont="1" applyBorder="1" applyAlignment="1">
      <alignment horizontal="center" wrapText="1"/>
    </xf>
    <xf numFmtId="9" fontId="1" fillId="0" borderId="7" xfId="0" applyNumberFormat="1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9" fontId="4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1" fillId="0" borderId="0" xfId="18" applyNumberFormat="1" applyFont="1" applyAlignment="1">
      <alignment/>
    </xf>
    <xf numFmtId="0" fontId="1" fillId="0" borderId="0" xfId="0" applyFont="1" applyAlignment="1">
      <alignment horizontal="center"/>
    </xf>
    <xf numFmtId="164" fontId="1" fillId="0" borderId="0" xfId="18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86;&#1090;&#1095;&#1077;&#1090;_&#1088;&#1077;&#1072;&#1083;&#1080;&#1079;\&#1089;&#1074;&#1086;&#1076;&#1085;&#1099;&#1077;%20&#1073;&#1072;&#1083;&#1072;&#1085;&#1089;&#1099;\2008\&#1089;&#1074;&#1086;&#1076;&#1085;&#1099;&#1081;_&#1073;&#1072;&#1083;&#1072;&#1085;&#1089;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январь"/>
      <sheetName val="свод_февраль"/>
      <sheetName val="свод_март"/>
      <sheetName val="ПО_январь"/>
      <sheetName val="ПО февраль"/>
      <sheetName val="ПО 2 мес"/>
      <sheetName val="ПО март"/>
      <sheetName val="ПО 3 мес"/>
      <sheetName val="ПО апрель"/>
      <sheetName val="ПО 4 мес"/>
      <sheetName val="ПО_май"/>
      <sheetName val="ПО 5 мес"/>
      <sheetName val="ПО_июнь"/>
      <sheetName val="ПО_6 мес"/>
      <sheetName val="ПО_июль"/>
      <sheetName val="ПО_7 мес"/>
      <sheetName val="ПО_август"/>
      <sheetName val="ПО_8 мес"/>
      <sheetName val="ПО_сентябрь"/>
      <sheetName val="ПО 9 мес"/>
      <sheetName val="ПО_октябрь"/>
      <sheetName val="ПО_10 мес"/>
      <sheetName val="ПО_ноябрь"/>
      <sheetName val="ПО 11 мес"/>
      <sheetName val="ПО декабрь"/>
      <sheetName val="ПО 2008"/>
    </sheetNames>
    <sheetDataSet>
      <sheetData sheetId="6">
        <row r="6">
          <cell r="H6">
            <v>74971762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abSelected="1" workbookViewId="0" topLeftCell="A1">
      <selection activeCell="H19" sqref="H19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17.625" style="0" customWidth="1"/>
    <col min="8" max="8" width="17.00390625" style="0" customWidth="1"/>
    <col min="9" max="9" width="16.125" style="0" customWidth="1"/>
    <col min="10" max="10" width="17.625" style="0" customWidth="1"/>
    <col min="11" max="11" width="17.00390625" style="0" customWidth="1"/>
  </cols>
  <sheetData>
    <row r="1" s="1" customFormat="1" ht="15"/>
    <row r="2" spans="1:7" s="1" customFormat="1" ht="19.5" customHeight="1">
      <c r="A2" s="2" t="s">
        <v>0</v>
      </c>
      <c r="B2" s="2"/>
      <c r="C2" s="2"/>
      <c r="D2" s="2"/>
      <c r="E2" s="2"/>
      <c r="F2" s="2"/>
      <c r="G2" s="3"/>
    </row>
    <row r="3" s="1" customFormat="1" ht="15"/>
    <row r="4" s="1" customFormat="1" ht="15.75" thickBot="1"/>
    <row r="5" spans="2:11" s="4" customFormat="1" ht="26.25" customHeight="1" thickBot="1">
      <c r="B5" s="5" t="s">
        <v>1</v>
      </c>
      <c r="C5" s="6" t="s">
        <v>2</v>
      </c>
      <c r="D5" s="7"/>
      <c r="E5" s="8"/>
      <c r="F5" s="5" t="s">
        <v>3</v>
      </c>
      <c r="G5"/>
      <c r="H5"/>
      <c r="I5"/>
      <c r="J5"/>
      <c r="K5"/>
    </row>
    <row r="6" spans="2:11" s="1" customFormat="1" ht="54" customHeight="1" thickBot="1">
      <c r="B6" s="9"/>
      <c r="C6" s="10" t="s">
        <v>4</v>
      </c>
      <c r="D6" s="11" t="s">
        <v>5</v>
      </c>
      <c r="E6" s="12" t="s">
        <v>6</v>
      </c>
      <c r="F6" s="9"/>
      <c r="G6"/>
      <c r="H6"/>
      <c r="I6"/>
      <c r="J6"/>
      <c r="K6"/>
    </row>
    <row r="7" spans="2:11" s="1" customFormat="1" ht="18" customHeight="1">
      <c r="B7" s="13">
        <f>C7+F7</f>
        <v>368861838</v>
      </c>
      <c r="C7" s="14">
        <f>D7+E7</f>
        <v>312216581</v>
      </c>
      <c r="D7" s="14">
        <f>360698858-F7</f>
        <v>304053601</v>
      </c>
      <c r="E7" s="14">
        <v>8162980</v>
      </c>
      <c r="F7" s="15">
        <v>56645257</v>
      </c>
      <c r="G7"/>
      <c r="H7"/>
      <c r="I7"/>
      <c r="J7"/>
      <c r="K7"/>
    </row>
    <row r="8" spans="2:6" s="1" customFormat="1" ht="48" customHeight="1" thickBot="1">
      <c r="B8" s="16" t="s">
        <v>7</v>
      </c>
      <c r="C8" s="17">
        <f>C7/B7</f>
        <v>0.8464323191926404</v>
      </c>
      <c r="D8" s="18"/>
      <c r="E8" s="19"/>
      <c r="F8" s="20">
        <f>F7/B7</f>
        <v>0.15356768080735964</v>
      </c>
    </row>
    <row r="9" spans="2:9" s="1" customFormat="1" ht="62.25" customHeight="1" thickBot="1">
      <c r="B9" s="21" t="s">
        <v>8</v>
      </c>
      <c r="C9" s="22" t="s">
        <v>9</v>
      </c>
      <c r="D9" s="22" t="s">
        <v>10</v>
      </c>
      <c r="E9" s="22" t="s">
        <v>11</v>
      </c>
      <c r="F9" s="23" t="s">
        <v>12</v>
      </c>
      <c r="G9" s="24" t="s">
        <v>13</v>
      </c>
      <c r="H9" s="23" t="s">
        <v>14</v>
      </c>
      <c r="I9" s="25"/>
    </row>
    <row r="10" spans="2:9" s="1" customFormat="1" ht="19.5" customHeight="1" thickBot="1">
      <c r="B10" s="26">
        <f>B7</f>
        <v>368861838</v>
      </c>
      <c r="C10" s="27">
        <f>24686024+8379314+29208184</f>
        <v>62273522</v>
      </c>
      <c r="D10" s="28">
        <f>E17</f>
        <v>74971762</v>
      </c>
      <c r="E10" s="27">
        <f>E18</f>
        <v>4748339</v>
      </c>
      <c r="F10" s="29">
        <f>B10-C10-D10-E10</f>
        <v>226868215</v>
      </c>
      <c r="G10" s="30">
        <f>E21</f>
        <v>129945262</v>
      </c>
      <c r="H10" s="31">
        <f>F10-E22</f>
        <v>95521026</v>
      </c>
      <c r="I10" s="25"/>
    </row>
    <row r="11" spans="2:11" s="1" customFormat="1" ht="19.5" customHeight="1">
      <c r="B11" s="32" t="s">
        <v>15</v>
      </c>
      <c r="C11" s="33">
        <f>C10</f>
        <v>62273522</v>
      </c>
      <c r="D11" s="34">
        <f>E16*E19</f>
        <v>64855000</v>
      </c>
      <c r="E11" s="35">
        <v>3821432</v>
      </c>
      <c r="F11" s="36">
        <f>C7-C11-D11-E11</f>
        <v>181266627</v>
      </c>
      <c r="G11"/>
      <c r="I11" s="25"/>
      <c r="J11"/>
      <c r="K11" s="25"/>
    </row>
    <row r="12" spans="2:11" s="1" customFormat="1" ht="36.75" customHeight="1" thickBot="1">
      <c r="B12" s="37"/>
      <c r="C12" s="38">
        <f>C11/C10</f>
        <v>1</v>
      </c>
      <c r="D12" s="38">
        <f>D11/D10</f>
        <v>0.8650590338266293</v>
      </c>
      <c r="E12" s="39">
        <f>E11/E10</f>
        <v>0.8047934235529519</v>
      </c>
      <c r="F12" s="40">
        <f>F11/(G10+H10)</f>
        <v>0.8039633268810458</v>
      </c>
      <c r="G12"/>
      <c r="I12" s="25"/>
      <c r="J12"/>
      <c r="K12" s="25"/>
    </row>
    <row r="13" spans="2:11" s="1" customFormat="1" ht="19.5" customHeight="1">
      <c r="B13" s="41"/>
      <c r="C13" s="41"/>
      <c r="D13" s="41"/>
      <c r="E13" s="41"/>
      <c r="F13" s="41"/>
      <c r="G13" s="25"/>
      <c r="H13" s="25"/>
      <c r="I13" s="25"/>
      <c r="J13"/>
      <c r="K13" s="25"/>
    </row>
    <row r="14" spans="2:11" s="1" customFormat="1" ht="19.5" customHeight="1">
      <c r="B14" s="1" t="s">
        <v>16</v>
      </c>
      <c r="G14" s="25"/>
      <c r="H14" s="25"/>
      <c r="I14" s="25"/>
      <c r="K14"/>
    </row>
    <row r="15" spans="7:11" s="1" customFormat="1" ht="19.5" customHeight="1">
      <c r="G15" s="25"/>
      <c r="H15" s="25"/>
      <c r="I15" s="25"/>
      <c r="K15"/>
    </row>
    <row r="16" spans="2:6" s="1" customFormat="1" ht="16.5" customHeight="1">
      <c r="B16" s="1" t="s">
        <v>17</v>
      </c>
      <c r="D16" s="42" t="s">
        <v>18</v>
      </c>
      <c r="E16" s="43">
        <v>76300000</v>
      </c>
      <c r="F16" s="1" t="s">
        <v>19</v>
      </c>
    </row>
    <row r="17" spans="2:6" s="1" customFormat="1" ht="16.5" customHeight="1">
      <c r="B17" s="1" t="s">
        <v>20</v>
      </c>
      <c r="D17" s="44"/>
      <c r="E17" s="45">
        <f>'[1]ПО март'!$H$6</f>
        <v>74971762</v>
      </c>
      <c r="F17" s="1" t="s">
        <v>19</v>
      </c>
    </row>
    <row r="18" spans="2:11" s="1" customFormat="1" ht="18.75" customHeight="1">
      <c r="B18" s="1" t="s">
        <v>21</v>
      </c>
      <c r="D18" s="46"/>
      <c r="E18" s="45">
        <v>4748339</v>
      </c>
      <c r="F18" s="1" t="s">
        <v>19</v>
      </c>
      <c r="K18" s="25"/>
    </row>
    <row r="19" spans="2:5" s="4" customFormat="1" ht="20.25" customHeight="1">
      <c r="B19" s="47" t="s">
        <v>22</v>
      </c>
      <c r="C19" s="47"/>
      <c r="D19" s="47"/>
      <c r="E19" s="48">
        <v>0.85</v>
      </c>
    </row>
    <row r="20" spans="2:5" s="1" customFormat="1" ht="31.5" customHeight="1">
      <c r="B20" s="47"/>
      <c r="C20" s="47"/>
      <c r="D20" s="47"/>
      <c r="E20" s="48"/>
    </row>
    <row r="21" spans="2:6" s="1" customFormat="1" ht="18.75" customHeight="1">
      <c r="B21" s="49" t="s">
        <v>23</v>
      </c>
      <c r="C21" s="49"/>
      <c r="D21" s="49"/>
      <c r="E21" s="25">
        <v>129945262</v>
      </c>
      <c r="F21" s="1" t="s">
        <v>19</v>
      </c>
    </row>
    <row r="22" spans="2:6" ht="20.25" customHeight="1">
      <c r="B22" s="49" t="s">
        <v>24</v>
      </c>
      <c r="C22" s="49"/>
      <c r="D22" s="49"/>
      <c r="E22" s="50">
        <v>131347189</v>
      </c>
      <c r="F22" s="1" t="s">
        <v>19</v>
      </c>
    </row>
    <row r="23" spans="2:6" ht="20.25" customHeight="1">
      <c r="B23" s="42"/>
      <c r="C23" s="42"/>
      <c r="D23" s="42"/>
      <c r="E23" s="25"/>
      <c r="F23" s="1"/>
    </row>
    <row r="24" spans="2:7" ht="19.5" customHeight="1">
      <c r="B24" s="51" t="s">
        <v>25</v>
      </c>
      <c r="C24" s="51"/>
      <c r="D24" s="51"/>
      <c r="G24" s="52">
        <v>0.8</v>
      </c>
    </row>
    <row r="25" spans="2:7" ht="19.5" customHeight="1">
      <c r="B25" s="51"/>
      <c r="C25" s="51"/>
      <c r="D25" s="51"/>
      <c r="G25" s="52"/>
    </row>
    <row r="26" spans="2:5" ht="15.75" customHeight="1">
      <c r="B26" s="53"/>
      <c r="C26" s="53"/>
      <c r="D26" s="53"/>
      <c r="E26" s="54"/>
    </row>
    <row r="27" s="4" customFormat="1" ht="15.75">
      <c r="A27" s="4" t="s">
        <v>26</v>
      </c>
    </row>
    <row r="28" s="4" customFormat="1" ht="15.75">
      <c r="A28" s="4" t="s">
        <v>27</v>
      </c>
    </row>
    <row r="29" s="4" customFormat="1" ht="15.75">
      <c r="A29" s="4" t="s">
        <v>28</v>
      </c>
    </row>
    <row r="30" s="55" customFormat="1" ht="12.75"/>
    <row r="31" ht="11.25" customHeight="1"/>
  </sheetData>
  <mergeCells count="9">
    <mergeCell ref="B22:D22"/>
    <mergeCell ref="B11:B12"/>
    <mergeCell ref="B19:D20"/>
    <mergeCell ref="E19:E20"/>
    <mergeCell ref="B21:D21"/>
    <mergeCell ref="B5:B6"/>
    <mergeCell ref="C5:E5"/>
    <mergeCell ref="F5:F6"/>
    <mergeCell ref="C8:E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2008-04-15T07:16:23Z</cp:lastPrinted>
  <dcterms:created xsi:type="dcterms:W3CDTF">2008-04-15T07:15:54Z</dcterms:created>
  <dcterms:modified xsi:type="dcterms:W3CDTF">2008-04-15T07:17:25Z</dcterms:modified>
  <cp:category/>
  <cp:version/>
  <cp:contentType/>
  <cp:contentStatus/>
</cp:coreProperties>
</file>